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prognoza długu" sheetId="12" r:id="rId12"/>
  </sheets>
  <definedNames>
    <definedName name="_xlnm.Print_Titles" localSheetId="11">'prognoza długu'!$1:$2</definedName>
  </definedNames>
  <calcPr fullCalcOnLoad="1"/>
</workbook>
</file>

<file path=xl/sharedStrings.xml><?xml version="1.0" encoding="utf-8"?>
<sst xmlns="http://schemas.openxmlformats.org/spreadsheetml/2006/main" count="580" uniqueCount="413">
  <si>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</si>
  <si>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</si>
  <si>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</si>
  <si>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</si>
  <si>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</si>
  <si>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</si>
  <si>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</si>
  <si>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</si>
  <si>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</si>
  <si>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</si>
  <si>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</si>
  <si>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</si>
  <si>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</si>
  <si>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</si>
  <si>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</si>
  <si>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</si>
  <si>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</si>
  <si>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</si>
  <si>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</si>
  <si>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</si>
  <si>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</si>
  <si>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</si>
  <si>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</si>
  <si>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</si>
  <si>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</si>
  <si>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</si>
  <si>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</si>
  <si>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</si>
  <si>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</si>
  <si>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</si>
  <si>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</si>
  <si>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</si>
  <si>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</si>
  <si>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</si>
  <si>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</si>
  <si>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</si>
  <si>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</si>
  <si>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</si>
  <si>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</si>
  <si>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</si>
  <si>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</si>
  <si>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</si>
  <si>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</si>
  <si>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</si>
  <si>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</si>
  <si>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</si>
  <si>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</si>
  <si>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</si>
  <si>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</si>
  <si>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</si>
  <si>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</si>
  <si>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</si>
  <si>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</si>
  <si>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2010 r.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</si>
  <si>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</si>
  <si>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</si>
  <si>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</si>
  <si>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</si>
  <si>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</si>
  <si>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</si>
  <si>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</si>
  <si>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</si>
  <si>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</si>
  <si>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</si>
  <si>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</si>
  <si>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</si>
  <si>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</si>
  <si>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</si>
  <si>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</si>
  <si>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Nazwa zadania</t>
  </si>
  <si>
    <t>L.p.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</si>
  <si>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</si>
  <si>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</si>
  <si>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</si>
  <si>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</si>
  <si>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</si>
  <si>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</si>
  <si>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</si>
  <si>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</si>
  <si>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</si>
  <si>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</si>
  <si>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</si>
  <si>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</si>
  <si>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</si>
  <si>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</si>
  <si>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</si>
  <si>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</si>
  <si>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</si>
  <si>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</si>
  <si>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</si>
  <si>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</si>
  <si>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</si>
  <si>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</si>
  <si>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</si>
  <si>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</si>
  <si>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</si>
  <si>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</si>
  <si>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</si>
  <si>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</si>
  <si>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</si>
  <si>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</si>
  <si>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</si>
  <si>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</si>
  <si>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</si>
  <si>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</si>
  <si>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</si>
  <si>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</si>
  <si>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</si>
  <si>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</si>
  <si>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</si>
  <si>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</si>
  <si>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</si>
  <si>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</si>
  <si>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</si>
  <si>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</si>
  <si>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</si>
  <si>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</si>
  <si>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</si>
  <si>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</si>
  <si>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</si>
  <si>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</si>
  <si>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</si>
  <si>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</si>
  <si>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</si>
  <si>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</si>
  <si>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</si>
  <si>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</si>
  <si>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</si>
  <si>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</si>
  <si>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</si>
  <si>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</si>
  <si>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</si>
  <si>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</si>
  <si>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</si>
  <si>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</si>
  <si>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</si>
  <si>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</si>
  <si>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</si>
  <si>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</si>
  <si>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</si>
  <si>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</si>
  <si>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</si>
  <si>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</si>
  <si>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</si>
  <si>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</si>
  <si>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</si>
  <si>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</si>
  <si>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</si>
  <si>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</si>
  <si>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</si>
  <si>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</si>
  <si>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</si>
  <si>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</si>
  <si>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</si>
  <si>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</si>
  <si>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</si>
  <si>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</si>
  <si>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</si>
  <si>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</si>
  <si>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</si>
  <si>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</si>
  <si>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</si>
  <si>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</si>
  <si>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</si>
  <si>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</si>
  <si>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</si>
  <si>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</si>
  <si>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</si>
  <si>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</si>
  <si>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</si>
  <si>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</si>
  <si>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</si>
  <si>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</si>
  <si>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</si>
  <si>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</si>
  <si>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</si>
  <si>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</si>
  <si>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</si>
  <si>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</si>
  <si>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</si>
  <si>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</si>
  <si>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</si>
  <si>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</si>
  <si>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</si>
  <si>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</si>
  <si>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</si>
  <si>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</si>
  <si>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</si>
  <si>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</si>
  <si>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</si>
  <si>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</si>
  <si>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</si>
  <si>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</si>
  <si>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</si>
  <si>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</si>
  <si>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</si>
  <si>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</si>
  <si>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</si>
  <si>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</si>
  <si>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</si>
  <si>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</si>
  <si>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</si>
  <si>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</si>
  <si>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</si>
  <si>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</si>
  <si>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</si>
  <si>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</si>
  <si>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</si>
  <si>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</si>
  <si>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</si>
  <si>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</si>
  <si>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</si>
  <si>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</si>
  <si>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</si>
  <si>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020</t>
  </si>
  <si>
    <t>02001</t>
  </si>
  <si>
    <t>Leśnictwo</t>
  </si>
  <si>
    <t>Gospodarka leśna</t>
  </si>
  <si>
    <t>700</t>
  </si>
  <si>
    <t>Gospodarka mieszkaniowa</t>
  </si>
  <si>
    <t>70005</t>
  </si>
  <si>
    <t>Gospodarka gruntami i nieruchomościami</t>
  </si>
  <si>
    <t>Dochody z najmu i dzierżawy sadników majątkowych Skarbu Państwa, jednostek samorządu terytorialnego lub innych jednostek zaliczanych do sektora finansów publicznych</t>
  </si>
  <si>
    <t>0750</t>
  </si>
  <si>
    <t>0470</t>
  </si>
  <si>
    <t>Wpływy z oplat za zarząd, użytkowanie i użytkowanie wieczyste nieruchomości</t>
  </si>
  <si>
    <t>750</t>
  </si>
  <si>
    <t>Administracja publiczna</t>
  </si>
  <si>
    <t>75011</t>
  </si>
  <si>
    <t>Urzędy wojewódzkie</t>
  </si>
  <si>
    <t>2010</t>
  </si>
  <si>
    <t>Dotacje celowe otrzymane z budzetu państwa na realizację zadań bieżących z zakresu adminisracji rządowej oraz innych zadań zleconych gminie (związkom gmin) ustawami</t>
  </si>
  <si>
    <t>2360</t>
  </si>
  <si>
    <t>Dochody jednostek samorządu terytorialnego zwiazane z realizacją zadań z zakresu administracji rządowej oraz innych zadań zleconych ustawami</t>
  </si>
  <si>
    <t>75023</t>
  </si>
  <si>
    <t>Urzędy gmin ( miast i miast na prawach powiatu)</t>
  </si>
  <si>
    <t>0690</t>
  </si>
  <si>
    <t>Wpływy z różnych oplat</t>
  </si>
  <si>
    <t>751</t>
  </si>
  <si>
    <t>Urzędy naczelnych organów wladzy państwowej, kontroli i ochrony prawa oraz sądownictwa</t>
  </si>
  <si>
    <t>75101</t>
  </si>
  <si>
    <t xml:space="preserve">Urzędy naczelnych organów wladzy państwowej, kontroli i ochrony prawa </t>
  </si>
  <si>
    <t>756</t>
  </si>
  <si>
    <t>Dochody od osób prawnych,od osób fizycznych i od innych jednostek nieposiadajacych osobowości prawnej oraz wydatki zwiazane z ich poborem</t>
  </si>
  <si>
    <t>75601</t>
  </si>
  <si>
    <t>Wpływy z podatku dochodowego od osób fizycznych</t>
  </si>
  <si>
    <t>Podatek od dzialalności gospodarczej osób fizycznych, oplacany w formie karty podatkowej</t>
  </si>
  <si>
    <t>0350</t>
  </si>
  <si>
    <t>75615</t>
  </si>
  <si>
    <t>Wpływy z podatku rolnego, podatku leśnego, podatku od czynności cywilnoprawnych, podatków i oplat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</si>
  <si>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</si>
  <si>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</si>
  <si>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</si>
  <si>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</si>
  <si>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</si>
  <si>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</si>
  <si>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</si>
  <si>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>Wplywy z podatku rolnego, podatku leśnego, podatku od spadków i darowizn, podatku od czynności cywilnoprawnych oraz podatków i opat lokalnychod osób fizycznych</t>
  </si>
  <si>
    <t>0340</t>
  </si>
  <si>
    <t>Podatek od środków transportowych</t>
  </si>
  <si>
    <t>0360</t>
  </si>
  <si>
    <t>Podatek od spadków i darowizn</t>
  </si>
  <si>
    <t>0430</t>
  </si>
  <si>
    <t>0370</t>
  </si>
  <si>
    <t>Oplata od posiadania psów</t>
  </si>
  <si>
    <t>Wplywy z oplaty targowej</t>
  </si>
  <si>
    <t>0500</t>
  </si>
  <si>
    <t>Podatek od czynności cywilnoprawnych</t>
  </si>
  <si>
    <t>75618</t>
  </si>
  <si>
    <t>Wplywy z innych oplat stanowiących dochody jednostek samorządu terytorialnego na podstawie ustaw</t>
  </si>
  <si>
    <t>0410</t>
  </si>
  <si>
    <t>Wplywy z oplaty skarbowej</t>
  </si>
  <si>
    <t>0480</t>
  </si>
  <si>
    <t>Wplywy z oplat za zezwolenia na sprzedaż alkoholu</t>
  </si>
  <si>
    <t>0490</t>
  </si>
  <si>
    <t>Wplywy z innych lokalnych oplat pobieranych przez jednostki samorządu terytorialnego na podstawie ustaw</t>
  </si>
  <si>
    <t>75621</t>
  </si>
  <si>
    <t>Udzialy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</si>
  <si>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</si>
  <si>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</si>
  <si>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</si>
  <si>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</si>
  <si>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</si>
  <si>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</si>
  <si>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</si>
  <si>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</si>
  <si>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</si>
  <si>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</si>
  <si>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</si>
  <si>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</si>
  <si>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</si>
  <si>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</si>
  <si>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0920</t>
  </si>
  <si>
    <t>852</t>
  </si>
  <si>
    <t>Pomoc spoleczna</t>
  </si>
  <si>
    <t>85212</t>
  </si>
  <si>
    <t>Świadczenia rodzinne, zaliczka alimentacyjna oraz skladki na ubezpieczenia emerytalne i rentowe z ubezpieczenia spolecznego</t>
  </si>
  <si>
    <t>85213</t>
  </si>
  <si>
    <t>Skladki na ubezpieczenie zdrowotne oplacane przez osoby pobierające niektóre świadczenia z pomocy spolecznej oraz niektóre świadczenia rodzinne</t>
  </si>
  <si>
    <t>85214</t>
  </si>
  <si>
    <t>Zasilki i pomoc w naturze oraz skladki na ubezpieczenia emerytalne i rentowe</t>
  </si>
  <si>
    <t>2030</t>
  </si>
  <si>
    <t>85219</t>
  </si>
  <si>
    <t>Ośrodki pomocy spolecznej</t>
  </si>
  <si>
    <t>Dotacje celowe otrzymane z budżetu państwa na realizację wlasnych zadań bieżących gmin (związków gmin)</t>
  </si>
  <si>
    <t>Dotacje celowe otrzymane z budzetu państwa na realizację wlasnych zadań bieżących gmin (związków gmin)</t>
  </si>
  <si>
    <t>85295</t>
  </si>
  <si>
    <t>Uslugi opiekuńcze i specjalistyczne uslugi opiekuńcze</t>
  </si>
  <si>
    <t xml:space="preserve">900 </t>
  </si>
  <si>
    <t>Gospodarka komunalna i ochrona środowiska</t>
  </si>
  <si>
    <t>90020</t>
  </si>
  <si>
    <t>Wplywy i wydatki związane z gromadzeniem środków z oplat produktowych</t>
  </si>
  <si>
    <t>Rolnictwo i lowiectwo</t>
  </si>
  <si>
    <t>010</t>
  </si>
  <si>
    <t>01010</t>
  </si>
  <si>
    <t>Infrastruktura wodoc.i sanitac.wsi</t>
  </si>
  <si>
    <t>01030</t>
  </si>
  <si>
    <t>Izby rolnicze</t>
  </si>
  <si>
    <t>400</t>
  </si>
  <si>
    <t xml:space="preserve">Wytwarzanie i zaopatrywanie w energię,gaz i wodę </t>
  </si>
  <si>
    <t>40002</t>
  </si>
  <si>
    <t>Dostarczanie wody</t>
  </si>
  <si>
    <t>600</t>
  </si>
  <si>
    <t>Transport i lączność</t>
  </si>
  <si>
    <t>60016</t>
  </si>
  <si>
    <t>Drogi publiczne gminne</t>
  </si>
  <si>
    <t>60017</t>
  </si>
  <si>
    <t>Drogi wewnętrzne</t>
  </si>
  <si>
    <t>60014</t>
  </si>
  <si>
    <t>Drogi powiatowe</t>
  </si>
  <si>
    <t>60078</t>
  </si>
  <si>
    <t>Usuwanie skutków klęsk żywiolowych</t>
  </si>
  <si>
    <t>Gospodarka gruntami i nieruchom.</t>
  </si>
  <si>
    <t xml:space="preserve">750 </t>
  </si>
  <si>
    <t>75022</t>
  </si>
  <si>
    <t>Rady gmin</t>
  </si>
  <si>
    <t>Urzędy gmin</t>
  </si>
  <si>
    <t>75075</t>
  </si>
  <si>
    <t>Promocja jednostek samorządu teryt.</t>
  </si>
  <si>
    <t>75095</t>
  </si>
  <si>
    <t>Pozostala dzialalność</t>
  </si>
  <si>
    <t>Urzędy nacz.org.wladzy,kontr.ochr.</t>
  </si>
  <si>
    <t>754</t>
  </si>
  <si>
    <t>Bezp.publ.i ochrona przeciwpożarowa</t>
  </si>
  <si>
    <t>Ochotnicze straże pożarne</t>
  </si>
  <si>
    <t>Dochody od osób praw.,od osób fiz.,i od inych jed. i wydatki zwiazane z ich poborem</t>
  </si>
  <si>
    <t>Pobór pod,oplat i niepod.należ.budż.</t>
  </si>
  <si>
    <t>Obsluga dlugu publicznego</t>
  </si>
  <si>
    <t>Obsl.pap.wart.kredyt.i pożyczek</t>
  </si>
  <si>
    <t>Rezerwy ogólne i celowe</t>
  </si>
  <si>
    <t>Oświata i wychowanie</t>
  </si>
  <si>
    <t>Szkoly podstawowe</t>
  </si>
  <si>
    <t>Oddz.przedsz.w szkolach pods.</t>
  </si>
  <si>
    <t>Przedszkola</t>
  </si>
  <si>
    <t>Doksztalc.i doskonalenie nauczycieli</t>
  </si>
  <si>
    <t>Ochrona zdrowia</t>
  </si>
  <si>
    <t>Zwalczanie narkomanii</t>
  </si>
  <si>
    <t>Przeciwdzialanie alkoholizmowi</t>
  </si>
  <si>
    <t>Placówki opiekuńczo wych.</t>
  </si>
  <si>
    <t>Domy pomocy spolecznej</t>
  </si>
  <si>
    <t>710</t>
  </si>
  <si>
    <t>Dzialalność uslugowa</t>
  </si>
  <si>
    <t>71004</t>
  </si>
  <si>
    <t>Plany zagospodarow. przestrzennego</t>
  </si>
  <si>
    <t>71035</t>
  </si>
  <si>
    <t>Cmentarze</t>
  </si>
  <si>
    <t>Skladki na ubezp.zdrowotne oplacane za osoby pobierajace niektóre świadcz. z pomocy spol. oraz swiadcz.rodzinne</t>
  </si>
  <si>
    <t>Zasilki i pomoc w naturze oraz skl.na ubezp.emeryt.i rentowe</t>
  </si>
  <si>
    <t>Dodatki mieszkaniowe</t>
  </si>
  <si>
    <t>Jednostki specjalis.poradnictwa, mieszkania chronione i oś.interw.kryz.</t>
  </si>
  <si>
    <t>Uslugi opiekuńcze i specjalis.uslugi opiekuńcze</t>
  </si>
  <si>
    <t>Gimnazja</t>
  </si>
  <si>
    <t>Dowożenie uczniów do szkól</t>
  </si>
  <si>
    <t>Gospodarka komunalna i ochrona środ.</t>
  </si>
  <si>
    <t>Oswietlenie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</si>
  <si>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</si>
  <si>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</si>
  <si>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</si>
  <si>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</si>
  <si>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>Centra kultury i sztuki</t>
  </si>
  <si>
    <t>Urzędy naczelnych organów wladzy,kontrol.ochr.</t>
  </si>
  <si>
    <t xml:space="preserve">Ogółem </t>
  </si>
  <si>
    <t>Zaklad Gospodarki Komunalnej</t>
  </si>
  <si>
    <t>bieżace utrzymanie dróg gm.</t>
  </si>
  <si>
    <t>bieżące utrzym. dróg wewn.</t>
  </si>
  <si>
    <t>doplata do cene wody</t>
  </si>
  <si>
    <t>Gminna Biblioteka Publiczna</t>
  </si>
  <si>
    <t>odbudowa dróg</t>
  </si>
  <si>
    <t>Urząd Gminy</t>
  </si>
  <si>
    <t>modern.szkól</t>
  </si>
  <si>
    <t>1.dostarczanie wody</t>
  </si>
  <si>
    <t>2.transport i lączność</t>
  </si>
  <si>
    <t>3.gospodarka komunalna</t>
  </si>
  <si>
    <t>Stowarzyszenie na rzecz wsparcia Rozoju Solectwa Łukawa "Wspólnota Wiejska"</t>
  </si>
  <si>
    <t>Dofinansowanie zadań z zakresu kultiry fiz. I sportu</t>
  </si>
  <si>
    <t>wyloniona w drodze konkursu</t>
  </si>
  <si>
    <t>Ośrodki wsparcia</t>
  </si>
  <si>
    <t>Świadczenia rodzinne, zaliczka alim. oraz skladki na ubezp.em.rent.z ubezpieczenia spolecznego</t>
  </si>
  <si>
    <t>Pozostale odsetki</t>
  </si>
  <si>
    <t>Wplywy z oplaty produktowej</t>
  </si>
  <si>
    <t>0830</t>
  </si>
  <si>
    <t>Wplywy z uslug</t>
  </si>
  <si>
    <t>odtworzenie zagrody sprzed 16 tyś. lat</t>
  </si>
  <si>
    <t>Starostwo Powiat. w Sandomierzu</t>
  </si>
  <si>
    <t>Modernizacja dróg powiatowych</t>
  </si>
  <si>
    <t>Adaptacja budynku OSP na Centrum Kultury</t>
  </si>
  <si>
    <t>Dochody i wydatki związane z realizacją zadań realizowanych na podstawie porozumień (umów) między jednostkami samorządu terytorialnego w 2008 r.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</si>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</sst>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6" fillId="0" borderId="10" xfId="0" applyNumberFormat="1" applyFont="1" applyBorder="1" applyAlignment="1" applyProtection="1">
      <alignment/>
      <protection locked="0"/>
    </xf>
    <xf numFmtId="4" fontId="36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Font="1" applyAlignment="1">
      <alignment vertical="top" wrapText="1"/>
    </xf>
    <xf numFmtId="2" fontId="0" fillId="0" borderId="12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4" fillId="0" borderId="10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5" xfId="0" applyBorder="1" applyAlignment="1">
      <alignment horizontal="left" vertical="center" indent="1"/>
    </xf>
    <xf numFmtId="0" fontId="0" fillId="0" borderId="13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9" fontId="0" fillId="20" borderId="12" xfId="0" applyNumberFormat="1" applyFill="1" applyBorder="1" applyAlignment="1">
      <alignment vertical="center"/>
    </xf>
    <xf numFmtId="0" fontId="0" fillId="20" borderId="12" xfId="0" applyNumberForma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2" fontId="0" fillId="20" borderId="12" xfId="0" applyNumberFormat="1" applyFill="1" applyBorder="1" applyAlignment="1">
      <alignment vertical="center"/>
    </xf>
    <xf numFmtId="49" fontId="0" fillId="20" borderId="18" xfId="0" applyNumberFormat="1" applyFill="1" applyBorder="1" applyAlignment="1">
      <alignment vertical="center"/>
    </xf>
    <xf numFmtId="0" fontId="0" fillId="20" borderId="18" xfId="0" applyNumberFormat="1" applyFill="1" applyBorder="1" applyAlignment="1">
      <alignment vertical="center"/>
    </xf>
    <xf numFmtId="0" fontId="0" fillId="20" borderId="0" xfId="0" applyFill="1" applyAlignment="1">
      <alignment/>
    </xf>
    <xf numFmtId="2" fontId="0" fillId="20" borderId="18" xfId="0" applyNumberFormat="1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49" fontId="0" fillId="20" borderId="17" xfId="0" applyNumberFormat="1" applyFill="1" applyBorder="1" applyAlignment="1">
      <alignment vertical="center"/>
    </xf>
    <xf numFmtId="2" fontId="0" fillId="20" borderId="17" xfId="0" applyNumberFormat="1" applyFill="1" applyBorder="1" applyAlignment="1">
      <alignment vertical="center"/>
    </xf>
    <xf numFmtId="0" fontId="0" fillId="20" borderId="17" xfId="0" applyFill="1" applyBorder="1" applyAlignment="1">
      <alignment vertical="top" wrapText="1"/>
    </xf>
    <xf numFmtId="49" fontId="4" fillId="20" borderId="17" xfId="0" applyNumberFormat="1" applyFont="1" applyFill="1" applyBorder="1" applyAlignment="1">
      <alignment/>
    </xf>
    <xf numFmtId="49" fontId="4" fillId="20" borderId="17" xfId="0" applyNumberFormat="1" applyFont="1" applyFill="1" applyBorder="1" applyAlignment="1">
      <alignment vertical="center"/>
    </xf>
    <xf numFmtId="0" fontId="4" fillId="20" borderId="17" xfId="0" applyFont="1" applyFill="1" applyBorder="1" applyAlignment="1">
      <alignment vertical="top" wrapText="1"/>
    </xf>
    <xf numFmtId="2" fontId="4" fillId="20" borderId="17" xfId="0" applyNumberFormat="1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0" borderId="10" xfId="0" applyFont="1" applyFill="1" applyBorder="1" applyAlignment="1">
      <alignment/>
    </xf>
    <xf numFmtId="0" fontId="4" fillId="20" borderId="10" xfId="0" applyNumberFormat="1" applyFont="1" applyFill="1" applyBorder="1" applyAlignment="1">
      <alignment/>
    </xf>
    <xf numFmtId="2" fontId="4" fillId="20" borderId="10" xfId="0" applyNumberFormat="1" applyFont="1" applyFill="1" applyBorder="1" applyAlignment="1">
      <alignment/>
    </xf>
    <xf numFmtId="49" fontId="4" fillId="20" borderId="11" xfId="42" applyNumberFormat="1" applyFont="1" applyFill="1" applyBorder="1" applyAlignment="1">
      <alignment horizontal="center"/>
    </xf>
    <xf numFmtId="49" fontId="4" fillId="20" borderId="11" xfId="0" applyNumberFormat="1" applyFont="1" applyFill="1" applyBorder="1" applyAlignment="1">
      <alignment vertical="center"/>
    </xf>
    <xf numFmtId="0" fontId="4" fillId="20" borderId="11" xfId="0" applyFont="1" applyFill="1" applyBorder="1" applyAlignment="1">
      <alignment vertical="center"/>
    </xf>
    <xf numFmtId="2" fontId="4" fillId="20" borderId="11" xfId="0" applyNumberFormat="1" applyFont="1" applyFill="1" applyBorder="1" applyAlignment="1">
      <alignment vertical="center"/>
    </xf>
    <xf numFmtId="2" fontId="9" fillId="0" borderId="12" xfId="0" applyNumberFormat="1" applyFont="1" applyBorder="1" applyAlignment="1">
      <alignment vertical="top" wrapText="1"/>
    </xf>
    <xf numFmtId="2" fontId="9" fillId="0" borderId="13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top" wrapText="1"/>
    </xf>
    <xf numFmtId="49" fontId="9" fillId="20" borderId="12" xfId="0" applyNumberFormat="1" applyFont="1" applyFill="1" applyBorder="1" applyAlignment="1">
      <alignment vertical="top" wrapText="1"/>
    </xf>
    <xf numFmtId="0" fontId="11" fillId="20" borderId="12" xfId="0" applyFont="1" applyFill="1" applyBorder="1" applyAlignment="1">
      <alignment vertical="top" wrapText="1"/>
    </xf>
    <xf numFmtId="2" fontId="11" fillId="20" borderId="12" xfId="0" applyNumberFormat="1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20" borderId="0" xfId="0" applyFont="1" applyFill="1" applyAlignment="1">
      <alignment/>
    </xf>
    <xf numFmtId="0" fontId="9" fillId="0" borderId="17" xfId="0" applyFont="1" applyBorder="1" applyAlignment="1">
      <alignment vertical="top" wrapText="1"/>
    </xf>
    <xf numFmtId="2" fontId="9" fillId="0" borderId="17" xfId="0" applyNumberFormat="1" applyFont="1" applyBorder="1" applyAlignment="1">
      <alignment vertical="top" wrapText="1"/>
    </xf>
    <xf numFmtId="49" fontId="11" fillId="20" borderId="12" xfId="0" applyNumberFormat="1" applyFont="1" applyFill="1" applyBorder="1" applyAlignment="1">
      <alignment vertical="top" wrapText="1"/>
    </xf>
    <xf numFmtId="0" fontId="11" fillId="24" borderId="12" xfId="0" applyFont="1" applyFill="1" applyBorder="1" applyAlignment="1">
      <alignment vertical="top" wrapText="1"/>
    </xf>
    <xf numFmtId="2" fontId="11" fillId="24" borderId="12" xfId="0" applyNumberFormat="1" applyFont="1" applyFill="1" applyBorder="1" applyAlignment="1">
      <alignment vertical="top" wrapText="1"/>
    </xf>
    <xf numFmtId="0" fontId="9" fillId="24" borderId="12" xfId="0" applyFont="1" applyFill="1" applyBorder="1" applyAlignment="1">
      <alignment vertical="top" wrapText="1"/>
    </xf>
    <xf numFmtId="2" fontId="9" fillId="24" borderId="12" xfId="0" applyNumberFormat="1" applyFont="1" applyFill="1" applyBorder="1" applyAlignment="1">
      <alignment vertical="top" wrapText="1"/>
    </xf>
    <xf numFmtId="49" fontId="11" fillId="20" borderId="11" xfId="0" applyNumberFormat="1" applyFont="1" applyFill="1" applyBorder="1" applyAlignment="1">
      <alignment vertical="top" wrapText="1"/>
    </xf>
    <xf numFmtId="0" fontId="11" fillId="20" borderId="11" xfId="0" applyFont="1" applyFill="1" applyBorder="1" applyAlignment="1">
      <alignment vertical="top" wrapText="1"/>
    </xf>
    <xf numFmtId="2" fontId="11" fillId="20" borderId="11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horizontal="left"/>
    </xf>
    <xf numFmtId="0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20" borderId="18" xfId="0" applyFill="1" applyBorder="1" applyAlignment="1">
      <alignment vertical="top" wrapText="1"/>
    </xf>
    <xf numFmtId="49" fontId="4" fillId="20" borderId="10" xfId="0" applyNumberFormat="1" applyFont="1" applyFill="1" applyBorder="1" applyAlignment="1">
      <alignment/>
    </xf>
    <xf numFmtId="49" fontId="4" fillId="20" borderId="10" xfId="0" applyNumberFormat="1" applyFont="1" applyFill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2" fontId="4" fillId="20" borderId="10" xfId="0" applyNumberFormat="1" applyFont="1" applyFill="1" applyBorder="1" applyAlignment="1">
      <alignment vertical="center"/>
    </xf>
    <xf numFmtId="49" fontId="0" fillId="20" borderId="17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2" xfId="0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0" borderId="14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view="pageBreakPreview" zoomScaleSheetLayoutView="100" zoomScalePageLayoutView="0" workbookViewId="0" topLeftCell="A19">
      <selection activeCell="D18" sqref="D18"/>
    </sheetView>
  </sheetViews>
  <sheetFormatPr defaultColWidth="9.00390625" defaultRowHeight="12.75"/>
  <cols>
    <col min="1" max="1" width="8.375" style="0" customWidth="1"/>
    <col min="2" max="2" width="9.00390625" style="0" customWidth="1"/>
    <col min="3" max="3" width="6.00390625" style="0" customWidth="1"/>
    <col min="4" max="4" width="66.75390625" style="0" customWidth="1"/>
    <col min="5" max="5" width="12.375" style="0" customWidth="1"/>
    <col min="6" max="6" width="8.625" style="0" customWidth="1"/>
  </cols>
  <sheetData>
    <row r="1" spans="1:6" ht="18">
      <c r="A1" s="212" t="s">
        <v>48</v>
      </c>
      <c r="B1" s="212"/>
      <c r="C1" s="212"/>
      <c r="D1" s="212"/>
      <c r="E1" s="212"/>
      <c r="F1" s="212"/>
    </row>
    <row r="2" spans="2:4" ht="18">
      <c r="B2" s="2"/>
      <c r="C2" s="2"/>
      <c r="D2" s="2"/>
    </row>
    <row r="3" ht="7.5" customHeight="1"/>
    <row r="4" spans="1:6" s="37" customFormat="1" ht="43.5" customHeight="1">
      <c r="A4" s="36" t="s">
        <v>1</v>
      </c>
      <c r="B4" s="36" t="s">
        <v>2</v>
      </c>
      <c r="C4" s="36" t="s">
        <v>3</v>
      </c>
      <c r="D4" s="36" t="s">
        <v>4</v>
      </c>
      <c r="E4" s="36" t="s">
        <v>49</v>
      </c>
      <c r="F4" s="36" t="s">
        <v>50</v>
      </c>
    </row>
    <row r="5" spans="1:6" s="31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19.5" customHeight="1">
      <c r="A6" s="143" t="s">
        <v>214</v>
      </c>
      <c r="B6" s="144"/>
      <c r="C6" s="145"/>
      <c r="D6" s="145" t="s">
        <v>216</v>
      </c>
      <c r="E6" s="146">
        <v>200</v>
      </c>
      <c r="F6" s="145"/>
    </row>
    <row r="7" spans="1:6" ht="41.25" customHeight="1">
      <c r="A7" s="107"/>
      <c r="B7" s="122" t="s">
        <v>215</v>
      </c>
      <c r="C7" s="123"/>
      <c r="D7" s="124" t="s">
        <v>217</v>
      </c>
      <c r="E7" s="125">
        <v>200</v>
      </c>
      <c r="F7" s="131"/>
    </row>
    <row r="8" spans="1:6" ht="42.75" customHeight="1">
      <c r="A8" s="108"/>
      <c r="B8" s="111"/>
      <c r="C8" s="111" t="s">
        <v>223</v>
      </c>
      <c r="D8" s="113" t="s">
        <v>222</v>
      </c>
      <c r="E8" s="115">
        <v>200</v>
      </c>
      <c r="F8" s="30"/>
    </row>
    <row r="9" spans="1:6" ht="22.5" customHeight="1">
      <c r="A9" s="140" t="s">
        <v>218</v>
      </c>
      <c r="B9" s="140"/>
      <c r="C9" s="141"/>
      <c r="D9" s="140" t="s">
        <v>219</v>
      </c>
      <c r="E9" s="142">
        <v>35500</v>
      </c>
      <c r="F9" s="140"/>
    </row>
    <row r="10" spans="1:6" ht="19.5" customHeight="1">
      <c r="A10" s="118"/>
      <c r="B10" s="126" t="s">
        <v>220</v>
      </c>
      <c r="C10" s="127"/>
      <c r="D10" s="128" t="s">
        <v>221</v>
      </c>
      <c r="E10" s="129">
        <v>35500</v>
      </c>
      <c r="F10" s="130"/>
    </row>
    <row r="11" spans="1:6" ht="19.5" customHeight="1">
      <c r="A11" s="107"/>
      <c r="B11" s="110"/>
      <c r="C11" s="110" t="s">
        <v>224</v>
      </c>
      <c r="D11" s="119" t="s">
        <v>225</v>
      </c>
      <c r="E11" s="114">
        <v>500</v>
      </c>
      <c r="F11" s="14"/>
    </row>
    <row r="12" spans="1:6" ht="47.25" customHeight="1">
      <c r="A12" s="108"/>
      <c r="B12" s="111"/>
      <c r="C12" s="111" t="s">
        <v>223</v>
      </c>
      <c r="D12" s="121" t="s">
        <v>222</v>
      </c>
      <c r="E12" s="115">
        <v>35000</v>
      </c>
      <c r="F12" s="30"/>
    </row>
    <row r="13" spans="1:6" ht="19.5" customHeight="1">
      <c r="A13" s="135" t="s">
        <v>226</v>
      </c>
      <c r="B13" s="136"/>
      <c r="C13" s="136"/>
      <c r="D13" s="139" t="s">
        <v>227</v>
      </c>
      <c r="E13" s="138">
        <v>56930</v>
      </c>
      <c r="F13" s="139"/>
    </row>
    <row r="14" spans="1:6" ht="19.5" customHeight="1">
      <c r="A14" s="108"/>
      <c r="B14" s="132" t="s">
        <v>228</v>
      </c>
      <c r="C14" s="132"/>
      <c r="D14" s="134" t="s">
        <v>229</v>
      </c>
      <c r="E14" s="133">
        <v>55930</v>
      </c>
      <c r="F14" s="124"/>
    </row>
    <row r="15" spans="1:6" ht="42" customHeight="1">
      <c r="A15" s="108"/>
      <c r="B15" s="111"/>
      <c r="C15" s="111" t="s">
        <v>230</v>
      </c>
      <c r="D15" s="121" t="s">
        <v>231</v>
      </c>
      <c r="E15" s="115">
        <v>55030</v>
      </c>
      <c r="F15" s="30"/>
    </row>
    <row r="16" spans="1:6" ht="30.75" customHeight="1">
      <c r="A16" s="185"/>
      <c r="B16" s="186"/>
      <c r="C16" s="186" t="s">
        <v>232</v>
      </c>
      <c r="D16" s="187" t="s">
        <v>233</v>
      </c>
      <c r="E16" s="173">
        <v>900</v>
      </c>
      <c r="F16" s="12"/>
    </row>
    <row r="17" spans="1:6" ht="19.5" customHeight="1">
      <c r="A17" s="118"/>
      <c r="B17" s="126" t="s">
        <v>234</v>
      </c>
      <c r="C17" s="126"/>
      <c r="D17" s="130" t="s">
        <v>235</v>
      </c>
      <c r="E17" s="129">
        <v>1000</v>
      </c>
      <c r="F17" s="130"/>
    </row>
    <row r="18" spans="1:6" ht="19.5" customHeight="1">
      <c r="A18" s="108"/>
      <c r="B18" s="111"/>
      <c r="C18" s="111" t="s">
        <v>236</v>
      </c>
      <c r="D18" s="30" t="s">
        <v>237</v>
      </c>
      <c r="E18" s="115">
        <v>500</v>
      </c>
      <c r="F18" s="30"/>
    </row>
    <row r="19" spans="1:6" ht="19.5" customHeight="1">
      <c r="A19" s="108"/>
      <c r="B19" s="111"/>
      <c r="C19" s="111" t="s">
        <v>400</v>
      </c>
      <c r="D19" s="30" t="s">
        <v>401</v>
      </c>
      <c r="E19" s="115">
        <v>500</v>
      </c>
      <c r="F19" s="30"/>
    </row>
    <row r="20" spans="1:6" ht="30" customHeight="1">
      <c r="A20" s="135" t="s">
        <v>238</v>
      </c>
      <c r="B20" s="136"/>
      <c r="C20" s="136"/>
      <c r="D20" s="137" t="s">
        <v>239</v>
      </c>
      <c r="E20" s="138">
        <v>656</v>
      </c>
      <c r="F20" s="139"/>
    </row>
    <row r="21" spans="1:6" ht="19.5" customHeight="1">
      <c r="A21" s="108"/>
      <c r="B21" s="132" t="s">
        <v>240</v>
      </c>
      <c r="C21" s="132"/>
      <c r="D21" s="124" t="s">
        <v>241</v>
      </c>
      <c r="E21" s="133">
        <v>656</v>
      </c>
      <c r="F21" s="124"/>
    </row>
    <row r="22" spans="1:6" ht="41.25" customHeight="1">
      <c r="A22" s="108"/>
      <c r="B22" s="111"/>
      <c r="C22" s="111" t="s">
        <v>230</v>
      </c>
      <c r="D22" s="121" t="s">
        <v>231</v>
      </c>
      <c r="E22" s="115">
        <v>656</v>
      </c>
      <c r="F22" s="30"/>
    </row>
    <row r="23" spans="1:6" ht="33" customHeight="1">
      <c r="A23" s="135" t="s">
        <v>242</v>
      </c>
      <c r="B23" s="136"/>
      <c r="C23" s="136"/>
      <c r="D23" s="137" t="s">
        <v>243</v>
      </c>
      <c r="E23" s="138">
        <v>1742586</v>
      </c>
      <c r="F23" s="139"/>
    </row>
    <row r="24" spans="1:6" ht="19.5" customHeight="1">
      <c r="A24" s="108"/>
      <c r="B24" s="132" t="s">
        <v>244</v>
      </c>
      <c r="C24" s="132"/>
      <c r="D24" s="124" t="s">
        <v>245</v>
      </c>
      <c r="E24" s="133">
        <v>100</v>
      </c>
      <c r="F24" s="124"/>
    </row>
    <row r="25" spans="1:6" ht="27" customHeight="1">
      <c r="A25" s="108"/>
      <c r="B25" s="111"/>
      <c r="C25" s="111" t="s">
        <v>247</v>
      </c>
      <c r="D25" s="121" t="s">
        <v>246</v>
      </c>
      <c r="E25" s="115">
        <v>100</v>
      </c>
      <c r="F25" s="30"/>
    </row>
    <row r="26" spans="1:6" ht="31.5" customHeight="1">
      <c r="A26" s="108"/>
      <c r="B26" s="132" t="s">
        <v>248</v>
      </c>
      <c r="C26" s="132"/>
      <c r="D26" s="134" t="s">
        <v>249</v>
      </c>
      <c r="E26" s="133">
        <v>317030</v>
      </c>
      <c r="F26" s="124"/>
    </row>
    <row r="27" spans="1:6" ht="19.5" customHeight="1">
      <c r="A27" s="108"/>
      <c r="B27" s="111"/>
      <c r="C27" s="111" t="s">
        <v>250</v>
      </c>
      <c r="D27" s="30" t="s">
        <v>251</v>
      </c>
      <c r="E27" s="115">
        <v>315000</v>
      </c>
      <c r="F27" s="30"/>
    </row>
    <row r="28" spans="1:6" ht="19.5" customHeight="1">
      <c r="A28" s="108"/>
      <c r="B28" s="111"/>
      <c r="C28" s="111" t="s">
        <v>252</v>
      </c>
      <c r="D28" s="30" t="s">
        <v>253</v>
      </c>
      <c r="E28" s="115">
        <v>2000</v>
      </c>
      <c r="F28" s="30"/>
    </row>
    <row r="29" spans="1:6" ht="19.5" customHeight="1">
      <c r="A29" s="108"/>
      <c r="B29" s="111"/>
      <c r="C29" s="111" t="s">
        <v>254</v>
      </c>
      <c r="D29" s="30" t="s">
        <v>255</v>
      </c>
      <c r="E29" s="115">
        <v>30</v>
      </c>
      <c r="F29" s="30"/>
    </row>
    <row r="30" spans="1:6" ht="39" customHeight="1">
      <c r="A30" s="108"/>
      <c r="B30" s="132" t="s">
        <v>256</v>
      </c>
      <c r="C30" s="132"/>
      <c r="D30" s="134" t="s">
        <v>257</v>
      </c>
      <c r="E30" s="133">
        <v>816800</v>
      </c>
      <c r="F30" s="124"/>
    </row>
    <row r="31" spans="1:6" ht="19.5" customHeight="1">
      <c r="A31" s="108"/>
      <c r="B31" s="111"/>
      <c r="C31" s="111" t="s">
        <v>250</v>
      </c>
      <c r="D31" s="30" t="s">
        <v>251</v>
      </c>
      <c r="E31" s="115">
        <v>53000</v>
      </c>
      <c r="F31" s="30"/>
    </row>
    <row r="32" spans="1:6" ht="19.5" customHeight="1">
      <c r="A32" s="108"/>
      <c r="B32" s="111"/>
      <c r="C32" s="111" t="s">
        <v>252</v>
      </c>
      <c r="D32" s="30" t="s">
        <v>253</v>
      </c>
      <c r="E32" s="115">
        <v>710300</v>
      </c>
      <c r="F32" s="30"/>
    </row>
    <row r="33" spans="1:6" ht="19.5" customHeight="1">
      <c r="A33" s="108"/>
      <c r="B33" s="111"/>
      <c r="C33" s="111" t="s">
        <v>254</v>
      </c>
      <c r="D33" s="30" t="s">
        <v>255</v>
      </c>
      <c r="E33" s="115">
        <v>3000</v>
      </c>
      <c r="F33" s="30"/>
    </row>
    <row r="34" spans="1:6" ht="19.5" customHeight="1">
      <c r="A34" s="185"/>
      <c r="B34" s="186"/>
      <c r="C34" s="186" t="s">
        <v>258</v>
      </c>
      <c r="D34" s="12" t="s">
        <v>259</v>
      </c>
      <c r="E34" s="173">
        <v>25900</v>
      </c>
      <c r="F34" s="12"/>
    </row>
    <row r="35" spans="1:6" ht="19.5" customHeight="1">
      <c r="A35" s="118"/>
      <c r="B35" s="188"/>
      <c r="C35" s="188" t="s">
        <v>260</v>
      </c>
      <c r="D35" s="189" t="s">
        <v>261</v>
      </c>
      <c r="E35" s="190">
        <v>2000</v>
      </c>
      <c r="F35" s="189"/>
    </row>
    <row r="36" spans="1:6" ht="19.5" customHeight="1">
      <c r="A36" s="108"/>
      <c r="B36" s="111"/>
      <c r="C36" s="111" t="s">
        <v>263</v>
      </c>
      <c r="D36" s="30" t="s">
        <v>264</v>
      </c>
      <c r="E36" s="115">
        <v>100</v>
      </c>
      <c r="F36" s="30"/>
    </row>
    <row r="37" spans="1:6" ht="19.5" customHeight="1">
      <c r="A37" s="108"/>
      <c r="B37" s="111"/>
      <c r="C37" s="111" t="s">
        <v>262</v>
      </c>
      <c r="D37" s="30" t="s">
        <v>265</v>
      </c>
      <c r="E37" s="115">
        <v>500</v>
      </c>
      <c r="F37" s="30"/>
    </row>
    <row r="38" spans="1:6" ht="19.5" customHeight="1">
      <c r="A38" s="108"/>
      <c r="B38" s="111"/>
      <c r="C38" s="111" t="s">
        <v>266</v>
      </c>
      <c r="D38" s="30" t="s">
        <v>267</v>
      </c>
      <c r="E38" s="115">
        <v>22000</v>
      </c>
      <c r="F38" s="30"/>
    </row>
    <row r="39" spans="1:6" ht="35.25" customHeight="1">
      <c r="A39" s="108"/>
      <c r="B39" s="132" t="s">
        <v>268</v>
      </c>
      <c r="C39" s="132"/>
      <c r="D39" s="134" t="s">
        <v>269</v>
      </c>
      <c r="E39" s="133">
        <v>37100</v>
      </c>
      <c r="F39" s="124"/>
    </row>
    <row r="40" spans="1:6" ht="19.5" customHeight="1">
      <c r="A40" s="108"/>
      <c r="B40" s="111"/>
      <c r="C40" s="111" t="s">
        <v>270</v>
      </c>
      <c r="D40" s="30" t="s">
        <v>271</v>
      </c>
      <c r="E40" s="115">
        <v>12100</v>
      </c>
      <c r="F40" s="30"/>
    </row>
    <row r="41" spans="1:6" ht="19.5" customHeight="1">
      <c r="A41" s="108"/>
      <c r="B41" s="111"/>
      <c r="C41" s="111" t="s">
        <v>272</v>
      </c>
      <c r="D41" s="30" t="s">
        <v>273</v>
      </c>
      <c r="E41" s="115">
        <v>24000</v>
      </c>
      <c r="F41" s="30"/>
    </row>
    <row r="42" spans="1:6" ht="28.5" customHeight="1">
      <c r="A42" s="108"/>
      <c r="B42" s="111"/>
      <c r="C42" s="111" t="s">
        <v>274</v>
      </c>
      <c r="D42" s="121" t="s">
        <v>275</v>
      </c>
      <c r="E42" s="115">
        <v>1000</v>
      </c>
      <c r="F42" s="30"/>
    </row>
    <row r="43" spans="1:6" ht="19.5" customHeight="1">
      <c r="A43" s="108"/>
      <c r="B43" s="132" t="s">
        <v>276</v>
      </c>
      <c r="C43" s="132"/>
      <c r="D43" s="124" t="s">
        <v>277</v>
      </c>
      <c r="E43" s="133">
        <v>571556</v>
      </c>
      <c r="F43" s="124"/>
    </row>
    <row r="44" spans="1:6" ht="19.5" customHeight="1">
      <c r="A44" s="108"/>
      <c r="B44" s="111"/>
      <c r="C44" s="111" t="s">
        <v>278</v>
      </c>
      <c r="D44" s="30" t="s">
        <v>279</v>
      </c>
      <c r="E44" s="115">
        <v>570056</v>
      </c>
      <c r="F44" s="30"/>
    </row>
    <row r="45" spans="1:6" ht="19.5" customHeight="1">
      <c r="A45" s="108"/>
      <c r="B45" s="111"/>
      <c r="C45" s="111" t="s">
        <v>280</v>
      </c>
      <c r="D45" s="30" t="s">
        <v>281</v>
      </c>
      <c r="E45" s="115">
        <v>1500</v>
      </c>
      <c r="F45" s="30"/>
    </row>
    <row r="46" spans="1:6" ht="19.5" customHeight="1">
      <c r="A46" s="135" t="s">
        <v>282</v>
      </c>
      <c r="B46" s="136"/>
      <c r="C46" s="136"/>
      <c r="D46" s="139" t="s">
        <v>283</v>
      </c>
      <c r="E46" s="138">
        <v>4182462</v>
      </c>
      <c r="F46" s="139"/>
    </row>
    <row r="47" spans="1:6" ht="19.5" customHeight="1">
      <c r="A47" s="108"/>
      <c r="B47" s="132" t="s">
        <v>284</v>
      </c>
      <c r="C47" s="132"/>
      <c r="D47" s="124" t="s">
        <v>285</v>
      </c>
      <c r="E47" s="133">
        <v>2301297</v>
      </c>
      <c r="F47" s="124"/>
    </row>
    <row r="48" spans="1:6" ht="19.5" customHeight="1">
      <c r="A48" s="108"/>
      <c r="B48" s="111"/>
      <c r="C48" s="111" t="s">
        <v>286</v>
      </c>
      <c r="D48" s="30" t="s">
        <v>289</v>
      </c>
      <c r="E48" s="115">
        <v>2301297</v>
      </c>
      <c r="F48" s="30"/>
    </row>
    <row r="49" spans="1:6" ht="19.5" customHeight="1">
      <c r="A49" s="108"/>
      <c r="B49" s="132" t="s">
        <v>287</v>
      </c>
      <c r="C49" s="132"/>
      <c r="D49" s="124" t="s">
        <v>288</v>
      </c>
      <c r="E49" s="133">
        <v>1869165</v>
      </c>
      <c r="F49" s="124"/>
    </row>
    <row r="50" spans="1:6" ht="19.5" customHeight="1">
      <c r="A50" s="108"/>
      <c r="B50" s="111"/>
      <c r="C50" s="111" t="s">
        <v>286</v>
      </c>
      <c r="D50" s="30" t="s">
        <v>289</v>
      </c>
      <c r="E50" s="115">
        <v>1869165</v>
      </c>
      <c r="F50" s="30"/>
    </row>
    <row r="51" spans="1:6" ht="19.5" customHeight="1">
      <c r="A51" s="196"/>
      <c r="B51" s="132" t="s">
        <v>290</v>
      </c>
      <c r="C51" s="132"/>
      <c r="D51" s="124" t="s">
        <v>291</v>
      </c>
      <c r="E51" s="133">
        <v>12000</v>
      </c>
      <c r="F51" s="124"/>
    </row>
    <row r="52" spans="1:6" ht="19.5" customHeight="1">
      <c r="A52" s="108"/>
      <c r="B52" s="111"/>
      <c r="C52" s="111" t="s">
        <v>292</v>
      </c>
      <c r="D52" s="30" t="s">
        <v>398</v>
      </c>
      <c r="E52" s="115">
        <v>12000</v>
      </c>
      <c r="F52" s="30"/>
    </row>
    <row r="53" spans="1:6" ht="19.5" customHeight="1">
      <c r="A53" s="192" t="s">
        <v>293</v>
      </c>
      <c r="B53" s="193"/>
      <c r="C53" s="193"/>
      <c r="D53" s="194" t="s">
        <v>294</v>
      </c>
      <c r="E53" s="195">
        <v>1670645</v>
      </c>
      <c r="F53" s="194"/>
    </row>
    <row r="54" spans="1:6" ht="32.25" customHeight="1">
      <c r="A54" s="118"/>
      <c r="B54" s="126" t="s">
        <v>295</v>
      </c>
      <c r="C54" s="126"/>
      <c r="D54" s="191" t="s">
        <v>296</v>
      </c>
      <c r="E54" s="129">
        <v>1248882</v>
      </c>
      <c r="F54" s="130"/>
    </row>
    <row r="55" spans="1:6" ht="39.75" customHeight="1">
      <c r="A55" s="108"/>
      <c r="B55" s="111"/>
      <c r="C55" s="111" t="s">
        <v>230</v>
      </c>
      <c r="D55" s="121" t="s">
        <v>231</v>
      </c>
      <c r="E55" s="115">
        <v>1248882</v>
      </c>
      <c r="F55" s="30"/>
    </row>
    <row r="56" spans="1:6" ht="36.75" customHeight="1">
      <c r="A56" s="108"/>
      <c r="B56" s="132" t="s">
        <v>297</v>
      </c>
      <c r="C56" s="132"/>
      <c r="D56" s="134" t="s">
        <v>298</v>
      </c>
      <c r="E56" s="133">
        <v>17175</v>
      </c>
      <c r="F56" s="124"/>
    </row>
    <row r="57" spans="1:6" ht="39.75" customHeight="1">
      <c r="A57" s="108"/>
      <c r="B57" s="111"/>
      <c r="C57" s="111" t="s">
        <v>230</v>
      </c>
      <c r="D57" s="121" t="s">
        <v>231</v>
      </c>
      <c r="E57" s="115">
        <v>17175</v>
      </c>
      <c r="F57" s="30"/>
    </row>
    <row r="58" spans="1:6" ht="19.5" customHeight="1">
      <c r="A58" s="108"/>
      <c r="B58" s="132" t="s">
        <v>299</v>
      </c>
      <c r="C58" s="132"/>
      <c r="D58" s="124" t="s">
        <v>300</v>
      </c>
      <c r="E58" s="133">
        <v>219128</v>
      </c>
      <c r="F58" s="124"/>
    </row>
    <row r="59" spans="1:6" ht="35.25" customHeight="1">
      <c r="A59" s="108"/>
      <c r="B59" s="111"/>
      <c r="C59" s="111" t="s">
        <v>230</v>
      </c>
      <c r="D59" s="121" t="s">
        <v>231</v>
      </c>
      <c r="E59" s="115">
        <v>100235</v>
      </c>
      <c r="F59" s="30"/>
    </row>
    <row r="60" spans="1:6" ht="39" customHeight="1">
      <c r="A60" s="108"/>
      <c r="B60" s="111"/>
      <c r="C60" s="111" t="s">
        <v>301</v>
      </c>
      <c r="D60" s="121" t="s">
        <v>305</v>
      </c>
      <c r="E60" s="115">
        <v>118893</v>
      </c>
      <c r="F60" s="30"/>
    </row>
    <row r="61" spans="1:6" ht="19.5" customHeight="1">
      <c r="A61" s="108"/>
      <c r="B61" s="132" t="s">
        <v>302</v>
      </c>
      <c r="C61" s="132"/>
      <c r="D61" s="124" t="s">
        <v>303</v>
      </c>
      <c r="E61" s="133">
        <v>149020</v>
      </c>
      <c r="F61" s="124"/>
    </row>
    <row r="62" spans="1:6" ht="36" customHeight="1">
      <c r="A62" s="108"/>
      <c r="B62" s="111"/>
      <c r="C62" s="111" t="s">
        <v>301</v>
      </c>
      <c r="D62" s="121" t="s">
        <v>304</v>
      </c>
      <c r="E62" s="115">
        <v>149020</v>
      </c>
      <c r="F62" s="30"/>
    </row>
    <row r="63" spans="1:6" ht="19.5" customHeight="1">
      <c r="A63" s="108"/>
      <c r="B63" s="132" t="s">
        <v>306</v>
      </c>
      <c r="C63" s="132"/>
      <c r="D63" s="124" t="s">
        <v>307</v>
      </c>
      <c r="E63" s="133">
        <v>36440</v>
      </c>
      <c r="F63" s="124"/>
    </row>
    <row r="64" spans="1:6" ht="34.5" customHeight="1">
      <c r="A64" s="108"/>
      <c r="B64" s="111"/>
      <c r="C64" s="111" t="s">
        <v>301</v>
      </c>
      <c r="D64" s="121" t="s">
        <v>305</v>
      </c>
      <c r="E64" s="115">
        <v>36440</v>
      </c>
      <c r="F64" s="30"/>
    </row>
    <row r="65" spans="1:6" ht="21" customHeight="1">
      <c r="A65" s="135" t="s">
        <v>308</v>
      </c>
      <c r="B65" s="136"/>
      <c r="C65" s="136"/>
      <c r="D65" s="137" t="s">
        <v>309</v>
      </c>
      <c r="E65" s="138">
        <v>100</v>
      </c>
      <c r="F65" s="139"/>
    </row>
    <row r="66" spans="1:6" ht="21" customHeight="1">
      <c r="A66" s="108"/>
      <c r="B66" s="111" t="s">
        <v>310</v>
      </c>
      <c r="C66" s="111"/>
      <c r="D66" s="121" t="s">
        <v>311</v>
      </c>
      <c r="E66" s="115">
        <v>100</v>
      </c>
      <c r="F66" s="30"/>
    </row>
    <row r="67" spans="1:6" ht="19.5" customHeight="1">
      <c r="A67" s="109"/>
      <c r="B67" s="112"/>
      <c r="C67" s="120">
        <v>400</v>
      </c>
      <c r="D67" s="15" t="s">
        <v>399</v>
      </c>
      <c r="E67" s="116">
        <v>100</v>
      </c>
      <c r="F67" s="15"/>
    </row>
    <row r="68" spans="1:6" s="33" customFormat="1" ht="19.5" customHeight="1">
      <c r="A68" s="209" t="s">
        <v>41</v>
      </c>
      <c r="B68" s="210"/>
      <c r="C68" s="210"/>
      <c r="D68" s="211"/>
      <c r="E68" s="117">
        <v>7689079</v>
      </c>
      <c r="F68" s="35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6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</sheetData>
  <sheetProtection/>
  <mergeCells count="2">
    <mergeCell ref="A68:D68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Nr XII/70/2007
 Rady Gminy w  Wilczycach
z dnia  28 grudnia 2007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00" t="s">
        <v>213</v>
      </c>
      <c r="B1" s="225"/>
      <c r="C1" s="225"/>
      <c r="D1" s="225"/>
      <c r="E1" s="225"/>
    </row>
    <row r="2" spans="4:5" ht="19.5" customHeight="1">
      <c r="D2" s="38"/>
      <c r="E2" s="38"/>
    </row>
    <row r="3" spans="4:5" ht="19.5" customHeight="1">
      <c r="D3" s="1"/>
      <c r="E3" s="7" t="s">
        <v>14</v>
      </c>
    </row>
    <row r="4" spans="1:6" ht="19.5" customHeight="1">
      <c r="A4" s="40" t="s">
        <v>18</v>
      </c>
      <c r="B4" s="40" t="s">
        <v>1</v>
      </c>
      <c r="C4" s="40" t="s">
        <v>2</v>
      </c>
      <c r="D4" s="40" t="s">
        <v>69</v>
      </c>
      <c r="E4" s="40" t="s">
        <v>209</v>
      </c>
      <c r="F4" s="40" t="s">
        <v>84</v>
      </c>
    </row>
    <row r="5" spans="1:6" s="103" customFormat="1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5</v>
      </c>
    </row>
    <row r="6" spans="1:6" ht="30" customHeight="1">
      <c r="A6" s="61">
        <v>1</v>
      </c>
      <c r="B6" s="61">
        <v>926</v>
      </c>
      <c r="C6" s="61">
        <v>92605</v>
      </c>
      <c r="D6" s="61" t="s">
        <v>394</v>
      </c>
      <c r="E6" s="183" t="s">
        <v>395</v>
      </c>
      <c r="F6" s="174">
        <v>39000</v>
      </c>
    </row>
    <row r="7" spans="1:6" ht="30" customHeight="1">
      <c r="A7" s="199" t="s">
        <v>7</v>
      </c>
      <c r="B7" s="62">
        <v>600</v>
      </c>
      <c r="C7" s="62">
        <v>60014</v>
      </c>
      <c r="D7" s="62" t="s">
        <v>404</v>
      </c>
      <c r="E7" s="62" t="s">
        <v>403</v>
      </c>
      <c r="F7" s="175">
        <v>70000</v>
      </c>
    </row>
    <row r="8" spans="1:6" ht="30" customHeight="1">
      <c r="A8" s="62"/>
      <c r="B8" s="62"/>
      <c r="C8" s="62"/>
      <c r="D8" s="62"/>
      <c r="E8" s="104"/>
      <c r="F8" s="175"/>
    </row>
    <row r="9" spans="1:6" ht="30" customHeight="1">
      <c r="A9" s="63"/>
      <c r="B9" s="63"/>
      <c r="C9" s="63"/>
      <c r="D9" s="63"/>
      <c r="E9" s="63"/>
      <c r="F9" s="176"/>
    </row>
    <row r="10" spans="1:6" ht="30" customHeight="1">
      <c r="A10" s="232" t="s">
        <v>44</v>
      </c>
      <c r="B10" s="233"/>
      <c r="C10" s="233"/>
      <c r="D10" s="234"/>
      <c r="E10" s="64"/>
      <c r="F10" s="177">
        <v>109000</v>
      </c>
    </row>
    <row r="12" s="105" customFormat="1" ht="12.75">
      <c r="A12" s="105" t="s">
        <v>210</v>
      </c>
    </row>
    <row r="13" s="106" customFormat="1" ht="12.75">
      <c r="A13" s="106" t="s">
        <v>211</v>
      </c>
    </row>
    <row r="14" ht="12.75">
      <c r="A14" t="s">
        <v>212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10
do Uchwały Nr XII/70/2007
Rady Gminy w Wilczycach
z dnia 28 grudnia 2007r.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5" sqref="B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16" t="s">
        <v>57</v>
      </c>
      <c r="B1" s="216"/>
      <c r="C1" s="216"/>
      <c r="D1" s="38"/>
      <c r="E1" s="38"/>
      <c r="F1" s="38"/>
      <c r="G1" s="38"/>
      <c r="H1" s="38"/>
      <c r="I1" s="38"/>
      <c r="J1" s="38"/>
    </row>
    <row r="2" spans="1:7" ht="19.5" customHeight="1">
      <c r="A2" s="216" t="s">
        <v>58</v>
      </c>
      <c r="B2" s="216"/>
      <c r="C2" s="216"/>
      <c r="D2" s="38"/>
      <c r="E2" s="38"/>
      <c r="F2" s="38"/>
      <c r="G2" s="38"/>
    </row>
    <row r="4" ht="12.75">
      <c r="C4" s="7" t="s">
        <v>14</v>
      </c>
    </row>
    <row r="5" spans="1:10" ht="19.5" customHeight="1">
      <c r="A5" s="40" t="s">
        <v>18</v>
      </c>
      <c r="B5" s="40" t="s">
        <v>59</v>
      </c>
      <c r="C5" s="40" t="s">
        <v>68</v>
      </c>
      <c r="D5" s="41"/>
      <c r="E5" s="41"/>
      <c r="F5" s="41"/>
      <c r="G5" s="41"/>
      <c r="H5" s="41"/>
      <c r="I5" s="42"/>
      <c r="J5" s="42"/>
    </row>
    <row r="6" spans="1:10" ht="19.5" customHeight="1">
      <c r="A6" s="43" t="s">
        <v>60</v>
      </c>
      <c r="B6" s="39" t="s">
        <v>61</v>
      </c>
      <c r="C6" s="43">
        <v>6330</v>
      </c>
      <c r="D6" s="41"/>
      <c r="E6" s="41"/>
      <c r="F6" s="41"/>
      <c r="G6" s="41"/>
      <c r="H6" s="41"/>
      <c r="I6" s="42"/>
      <c r="J6" s="42"/>
    </row>
    <row r="7" spans="1:10" ht="19.5" customHeight="1">
      <c r="A7" s="43" t="s">
        <v>62</v>
      </c>
      <c r="B7" s="39" t="s">
        <v>63</v>
      </c>
      <c r="C7" s="43">
        <v>200</v>
      </c>
      <c r="D7" s="41"/>
      <c r="E7" s="41"/>
      <c r="F7" s="41"/>
      <c r="G7" s="41"/>
      <c r="H7" s="41"/>
      <c r="I7" s="42"/>
      <c r="J7" s="42"/>
    </row>
    <row r="8" spans="1:10" ht="19.5" customHeight="1">
      <c r="A8" s="44" t="s">
        <v>6</v>
      </c>
      <c r="B8" s="45"/>
      <c r="C8" s="44"/>
      <c r="D8" s="41"/>
      <c r="E8" s="41"/>
      <c r="F8" s="41"/>
      <c r="G8" s="41"/>
      <c r="H8" s="41"/>
      <c r="I8" s="42"/>
      <c r="J8" s="42"/>
    </row>
    <row r="9" spans="1:10" ht="19.5" customHeight="1">
      <c r="A9" s="46" t="s">
        <v>7</v>
      </c>
      <c r="B9" s="47"/>
      <c r="C9" s="46"/>
      <c r="D9" s="41"/>
      <c r="E9" s="41"/>
      <c r="F9" s="41"/>
      <c r="G9" s="41"/>
      <c r="H9" s="41"/>
      <c r="I9" s="42"/>
      <c r="J9" s="42"/>
    </row>
    <row r="10" spans="1:10" ht="19.5" customHeight="1">
      <c r="A10" s="48" t="s">
        <v>8</v>
      </c>
      <c r="B10" s="49"/>
      <c r="C10" s="48"/>
      <c r="D10" s="41"/>
      <c r="E10" s="41"/>
      <c r="F10" s="41"/>
      <c r="G10" s="41"/>
      <c r="H10" s="41"/>
      <c r="I10" s="42"/>
      <c r="J10" s="42"/>
    </row>
    <row r="11" spans="1:10" ht="19.5" customHeight="1">
      <c r="A11" s="43" t="s">
        <v>64</v>
      </c>
      <c r="B11" s="39" t="s">
        <v>65</v>
      </c>
      <c r="C11" s="43">
        <v>6330</v>
      </c>
      <c r="D11" s="41"/>
      <c r="E11" s="41"/>
      <c r="F11" s="41"/>
      <c r="G11" s="41"/>
      <c r="H11" s="41"/>
      <c r="I11" s="42"/>
      <c r="J11" s="42"/>
    </row>
    <row r="12" spans="1:10" ht="19.5" customHeight="1">
      <c r="A12" s="50" t="s">
        <v>6</v>
      </c>
      <c r="B12" s="51" t="s">
        <v>11</v>
      </c>
      <c r="C12" s="50">
        <v>6330</v>
      </c>
      <c r="D12" s="41"/>
      <c r="E12" s="41"/>
      <c r="F12" s="41"/>
      <c r="G12" s="41"/>
      <c r="H12" s="41"/>
      <c r="I12" s="42"/>
      <c r="J12" s="42"/>
    </row>
    <row r="13" spans="1:10" ht="15" customHeight="1">
      <c r="A13" s="46"/>
      <c r="B13" s="47"/>
      <c r="C13" s="46"/>
      <c r="D13" s="41"/>
      <c r="E13" s="41"/>
      <c r="F13" s="41"/>
      <c r="G13" s="41"/>
      <c r="H13" s="41"/>
      <c r="I13" s="42"/>
      <c r="J13" s="42"/>
    </row>
    <row r="14" spans="1:10" ht="15" customHeight="1">
      <c r="A14" s="46"/>
      <c r="B14" s="47"/>
      <c r="C14" s="46"/>
      <c r="D14" s="41"/>
      <c r="E14" s="41"/>
      <c r="F14" s="41"/>
      <c r="G14" s="41"/>
      <c r="H14" s="41"/>
      <c r="I14" s="42"/>
      <c r="J14" s="42"/>
    </row>
    <row r="15" spans="1:10" ht="19.5" customHeight="1">
      <c r="A15" s="46" t="s">
        <v>7</v>
      </c>
      <c r="B15" s="47" t="s">
        <v>12</v>
      </c>
      <c r="C15" s="46">
        <v>0</v>
      </c>
      <c r="D15" s="41"/>
      <c r="E15" s="41"/>
      <c r="F15" s="41"/>
      <c r="G15" s="41"/>
      <c r="H15" s="41"/>
      <c r="I15" s="42"/>
      <c r="J15" s="42"/>
    </row>
    <row r="16" spans="1:10" ht="15">
      <c r="A16" s="46"/>
      <c r="B16" s="52"/>
      <c r="C16" s="46"/>
      <c r="D16" s="41"/>
      <c r="E16" s="41"/>
      <c r="F16" s="41"/>
      <c r="G16" s="41"/>
      <c r="H16" s="41"/>
      <c r="I16" s="42"/>
      <c r="J16" s="42"/>
    </row>
    <row r="17" spans="1:10" ht="15" customHeight="1">
      <c r="A17" s="48"/>
      <c r="B17" s="53"/>
      <c r="C17" s="48"/>
      <c r="D17" s="41"/>
      <c r="E17" s="41"/>
      <c r="F17" s="41"/>
      <c r="G17" s="41"/>
      <c r="H17" s="41"/>
      <c r="I17" s="42"/>
      <c r="J17" s="42"/>
    </row>
    <row r="18" spans="1:10" ht="19.5" customHeight="1">
      <c r="A18" s="43" t="s">
        <v>66</v>
      </c>
      <c r="B18" s="39" t="s">
        <v>67</v>
      </c>
      <c r="C18" s="43">
        <v>200</v>
      </c>
      <c r="D18" s="41"/>
      <c r="E18" s="41"/>
      <c r="F18" s="41"/>
      <c r="G18" s="41"/>
      <c r="H18" s="41"/>
      <c r="I18" s="42"/>
      <c r="J18" s="42"/>
    </row>
    <row r="19" spans="1:10" ht="15">
      <c r="A19" s="41"/>
      <c r="B19" s="41"/>
      <c r="C19" s="41"/>
      <c r="D19" s="41"/>
      <c r="E19" s="41"/>
      <c r="F19" s="41"/>
      <c r="G19" s="41"/>
      <c r="H19" s="41"/>
      <c r="I19" s="42"/>
      <c r="J19" s="42"/>
    </row>
    <row r="20" spans="1:10" ht="15">
      <c r="A20" s="41"/>
      <c r="B20" s="41"/>
      <c r="C20" s="41"/>
      <c r="D20" s="41"/>
      <c r="E20" s="41"/>
      <c r="F20" s="41"/>
      <c r="G20" s="41"/>
      <c r="H20" s="41"/>
      <c r="I20" s="42"/>
      <c r="J20" s="42"/>
    </row>
    <row r="21" spans="1:10" ht="15">
      <c r="A21" s="41"/>
      <c r="B21" s="41"/>
      <c r="C21" s="41"/>
      <c r="D21" s="41"/>
      <c r="E21" s="41"/>
      <c r="F21" s="41"/>
      <c r="G21" s="41"/>
      <c r="H21" s="41"/>
      <c r="I21" s="42"/>
      <c r="J21" s="42"/>
    </row>
    <row r="22" spans="1:10" ht="15">
      <c r="A22" s="41"/>
      <c r="B22" s="41"/>
      <c r="C22" s="41"/>
      <c r="D22" s="41"/>
      <c r="E22" s="41"/>
      <c r="F22" s="41"/>
      <c r="G22" s="41"/>
      <c r="H22" s="41"/>
      <c r="I22" s="42"/>
      <c r="J22" s="42"/>
    </row>
    <row r="23" spans="1:10" ht="15">
      <c r="A23" s="41"/>
      <c r="B23" s="41"/>
      <c r="C23" s="41"/>
      <c r="D23" s="41"/>
      <c r="E23" s="41"/>
      <c r="F23" s="41"/>
      <c r="G23" s="41"/>
      <c r="H23" s="41"/>
      <c r="I23" s="42"/>
      <c r="J23" s="42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2"/>
    </row>
    <row r="25" spans="1:10" ht="1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Nr XII/70/2007
Rady Gminy  w Wilczycach
z dnia 28 grudnia 2007 r..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tabSelected="1" workbookViewId="0" topLeftCell="A7">
      <selection activeCell="E28" sqref="E28"/>
    </sheetView>
  </sheetViews>
  <sheetFormatPr defaultColWidth="9.00390625" defaultRowHeight="12.75"/>
  <cols>
    <col min="1" max="1" width="4.00390625" style="92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03" t="s">
        <v>70</v>
      </c>
      <c r="B1" s="203" t="s">
        <v>59</v>
      </c>
      <c r="C1" s="204"/>
      <c r="D1" s="205"/>
      <c r="E1" s="206" t="s">
        <v>86</v>
      </c>
      <c r="F1" s="204"/>
      <c r="G1" s="204"/>
      <c r="H1" s="204"/>
      <c r="I1" s="205"/>
    </row>
    <row r="2" spans="1:9" ht="14.25">
      <c r="A2" s="203"/>
      <c r="B2" s="203"/>
      <c r="C2" s="68" t="s">
        <v>87</v>
      </c>
      <c r="D2" s="68" t="s">
        <v>88</v>
      </c>
      <c r="E2" s="68" t="s">
        <v>89</v>
      </c>
      <c r="F2" s="68" t="s">
        <v>90</v>
      </c>
      <c r="G2" s="68" t="s">
        <v>17</v>
      </c>
      <c r="H2" s="68" t="s">
        <v>53</v>
      </c>
      <c r="I2" s="68" t="s">
        <v>142</v>
      </c>
    </row>
    <row r="3" spans="1:9" ht="12.75">
      <c r="A3" s="69">
        <v>1</v>
      </c>
      <c r="B3" s="69">
        <v>2</v>
      </c>
      <c r="C3" s="69">
        <v>4</v>
      </c>
      <c r="D3" s="69">
        <v>5</v>
      </c>
      <c r="E3" s="69">
        <v>6</v>
      </c>
      <c r="F3" s="69">
        <v>7</v>
      </c>
      <c r="G3" s="69">
        <v>8</v>
      </c>
      <c r="H3" s="69">
        <v>9</v>
      </c>
      <c r="I3" s="69">
        <v>10</v>
      </c>
    </row>
    <row r="4" spans="1:9" s="33" customFormat="1" ht="20.25" customHeight="1">
      <c r="A4" s="70">
        <v>1</v>
      </c>
      <c r="B4" s="71" t="s">
        <v>91</v>
      </c>
      <c r="C4" s="72">
        <v>7351232</v>
      </c>
      <c r="D4" s="73">
        <v>7768079</v>
      </c>
      <c r="E4" s="73">
        <v>7761604</v>
      </c>
      <c r="F4" s="72">
        <v>7568079</v>
      </c>
      <c r="G4" s="72">
        <v>7800000</v>
      </c>
      <c r="H4" s="72">
        <f>H6+H11</f>
        <v>7950000</v>
      </c>
      <c r="I4" s="72"/>
    </row>
    <row r="5" spans="1:9" ht="12.75">
      <c r="A5" s="74"/>
      <c r="B5" s="75" t="s">
        <v>92</v>
      </c>
      <c r="C5" s="76"/>
      <c r="D5" s="77"/>
      <c r="E5" s="77"/>
      <c r="F5" s="76"/>
      <c r="G5" s="76"/>
      <c r="H5" s="76"/>
      <c r="I5" s="76"/>
    </row>
    <row r="6" spans="1:9" s="82" customFormat="1" ht="17.25" customHeight="1">
      <c r="A6" s="78">
        <v>2</v>
      </c>
      <c r="B6" s="79" t="s">
        <v>93</v>
      </c>
      <c r="C6" s="80">
        <v>6211470</v>
      </c>
      <c r="D6" s="81">
        <v>7686182</v>
      </c>
      <c r="E6" s="81">
        <v>7561604</v>
      </c>
      <c r="F6" s="80">
        <v>7568079</v>
      </c>
      <c r="G6" s="80">
        <v>7800000</v>
      </c>
      <c r="H6" s="80">
        <f>SUM(H8:H10)</f>
        <v>7950000</v>
      </c>
      <c r="I6" s="80"/>
    </row>
    <row r="7" spans="1:9" ht="12.75">
      <c r="A7" s="74"/>
      <c r="B7" s="75" t="s">
        <v>92</v>
      </c>
      <c r="C7" s="76"/>
      <c r="D7" s="77"/>
      <c r="E7" s="77"/>
      <c r="F7" s="76"/>
      <c r="G7" s="76"/>
      <c r="H7" s="76"/>
      <c r="I7" s="76"/>
    </row>
    <row r="8" spans="1:9" ht="20.25" customHeight="1">
      <c r="A8" s="74">
        <v>3</v>
      </c>
      <c r="B8" s="83" t="s">
        <v>143</v>
      </c>
      <c r="C8" s="84">
        <v>1584444</v>
      </c>
      <c r="D8" s="85">
        <v>1548948</v>
      </c>
      <c r="E8" s="85">
        <v>1759822</v>
      </c>
      <c r="F8" s="84">
        <v>1671942</v>
      </c>
      <c r="G8" s="84">
        <v>1700000</v>
      </c>
      <c r="H8" s="84">
        <v>1760000</v>
      </c>
      <c r="I8" s="84"/>
    </row>
    <row r="9" spans="1:9" ht="18" customHeight="1">
      <c r="A9" s="74">
        <v>4</v>
      </c>
      <c r="B9" s="83" t="s">
        <v>94</v>
      </c>
      <c r="C9" s="84">
        <v>3378534</v>
      </c>
      <c r="D9" s="85">
        <v>3625851</v>
      </c>
      <c r="E9" s="85">
        <v>3693364</v>
      </c>
      <c r="F9" s="84">
        <v>4170462</v>
      </c>
      <c r="G9" s="84">
        <v>4250000</v>
      </c>
      <c r="H9" s="84">
        <v>4300000</v>
      </c>
      <c r="I9" s="84"/>
    </row>
    <row r="10" spans="1:9" ht="12.75">
      <c r="A10" s="74">
        <v>5</v>
      </c>
      <c r="B10" s="83" t="s">
        <v>95</v>
      </c>
      <c r="C10" s="84">
        <v>1248492</v>
      </c>
      <c r="D10" s="85">
        <v>2511383</v>
      </c>
      <c r="E10" s="85">
        <v>2108418</v>
      </c>
      <c r="F10" s="84">
        <v>1725675</v>
      </c>
      <c r="G10" s="84">
        <v>1850000</v>
      </c>
      <c r="H10" s="84">
        <v>1890000</v>
      </c>
      <c r="I10" s="84"/>
    </row>
    <row r="11" spans="1:9" s="82" customFormat="1" ht="12.75">
      <c r="A11" s="78">
        <v>6</v>
      </c>
      <c r="B11" s="79" t="s">
        <v>96</v>
      </c>
      <c r="C11" s="86">
        <v>1139762</v>
      </c>
      <c r="D11" s="86">
        <v>81897</v>
      </c>
      <c r="E11" s="86">
        <v>200000</v>
      </c>
      <c r="F11" s="86">
        <v>0</v>
      </c>
      <c r="G11" s="86"/>
      <c r="H11" s="86"/>
      <c r="I11" s="86"/>
    </row>
    <row r="12" spans="1:9" ht="12.75">
      <c r="A12" s="74"/>
      <c r="B12" s="75" t="s">
        <v>97</v>
      </c>
      <c r="C12" s="84"/>
      <c r="D12" s="85"/>
      <c r="E12" s="85"/>
      <c r="F12" s="84"/>
      <c r="G12" s="84"/>
      <c r="H12" s="84"/>
      <c r="I12" s="84"/>
    </row>
    <row r="13" spans="1:9" ht="12.75">
      <c r="A13" s="74">
        <v>7</v>
      </c>
      <c r="B13" s="83" t="s">
        <v>98</v>
      </c>
      <c r="C13" s="84">
        <v>39222</v>
      </c>
      <c r="D13" s="85">
        <v>41897</v>
      </c>
      <c r="E13" s="85"/>
      <c r="F13" s="84"/>
      <c r="G13" s="84"/>
      <c r="H13" s="84"/>
      <c r="I13" s="84"/>
    </row>
    <row r="14" spans="1:9" ht="12.75">
      <c r="A14" s="74">
        <v>8</v>
      </c>
      <c r="B14" s="83" t="s">
        <v>99</v>
      </c>
      <c r="C14" s="84">
        <v>1100540</v>
      </c>
      <c r="D14" s="85">
        <v>40000</v>
      </c>
      <c r="E14" s="85">
        <v>200000</v>
      </c>
      <c r="F14" s="84"/>
      <c r="G14" s="84"/>
      <c r="H14" s="84"/>
      <c r="I14" s="84"/>
    </row>
    <row r="15" spans="1:9" s="33" customFormat="1" ht="12.75">
      <c r="A15" s="70">
        <v>9</v>
      </c>
      <c r="B15" s="71" t="s">
        <v>100</v>
      </c>
      <c r="C15" s="72">
        <v>8068594</v>
      </c>
      <c r="D15" s="73">
        <v>8025127</v>
      </c>
      <c r="E15" s="73">
        <v>7727021</v>
      </c>
      <c r="F15" s="72">
        <v>7368079</v>
      </c>
      <c r="G15" s="72">
        <v>7520000</v>
      </c>
      <c r="H15" s="72">
        <v>7670000</v>
      </c>
      <c r="I15" s="72"/>
    </row>
    <row r="16" spans="1:9" ht="12.75">
      <c r="A16" s="74"/>
      <c r="B16" s="75" t="s">
        <v>92</v>
      </c>
      <c r="C16" s="76"/>
      <c r="D16" s="77"/>
      <c r="E16" s="77"/>
      <c r="F16" s="76"/>
      <c r="G16" s="76"/>
      <c r="H16" s="76"/>
      <c r="I16" s="76"/>
    </row>
    <row r="17" spans="1:9" s="82" customFormat="1" ht="12.75">
      <c r="A17" s="78">
        <v>10</v>
      </c>
      <c r="B17" s="79" t="s">
        <v>101</v>
      </c>
      <c r="C17" s="86">
        <v>5594787</v>
      </c>
      <c r="D17" s="87">
        <v>6813715</v>
      </c>
      <c r="E17" s="87">
        <v>6892136</v>
      </c>
      <c r="F17" s="86">
        <v>6738079</v>
      </c>
      <c r="G17" s="86">
        <v>6720000</v>
      </c>
      <c r="H17" s="86">
        <v>7130000</v>
      </c>
      <c r="I17" s="86"/>
    </row>
    <row r="18" spans="1:9" ht="12.75">
      <c r="A18" s="74"/>
      <c r="B18" s="75" t="s">
        <v>97</v>
      </c>
      <c r="C18" s="84"/>
      <c r="D18" s="85"/>
      <c r="E18" s="85"/>
      <c r="F18" s="84"/>
      <c r="G18" s="84"/>
      <c r="H18" s="84"/>
      <c r="I18" s="84"/>
    </row>
    <row r="19" spans="1:9" ht="12.75">
      <c r="A19" s="74">
        <v>11</v>
      </c>
      <c r="B19" s="83" t="s">
        <v>102</v>
      </c>
      <c r="C19" s="84">
        <v>10000</v>
      </c>
      <c r="D19" s="85">
        <v>26601</v>
      </c>
      <c r="E19" s="85">
        <v>60000</v>
      </c>
      <c r="F19" s="84">
        <v>55000</v>
      </c>
      <c r="G19" s="84">
        <v>35600</v>
      </c>
      <c r="H19" s="84">
        <v>17800</v>
      </c>
      <c r="I19" s="84"/>
    </row>
    <row r="20" spans="1:9" ht="12.75">
      <c r="A20" s="74">
        <v>12</v>
      </c>
      <c r="B20" s="83" t="s">
        <v>103</v>
      </c>
      <c r="C20" s="84"/>
      <c r="D20" s="85"/>
      <c r="E20" s="85">
        <v>0</v>
      </c>
      <c r="F20" s="84"/>
      <c r="G20" s="84"/>
      <c r="H20" s="84"/>
      <c r="I20" s="84"/>
    </row>
    <row r="21" spans="1:9" s="82" customFormat="1" ht="12.75">
      <c r="A21" s="78">
        <v>13</v>
      </c>
      <c r="B21" s="79" t="s">
        <v>104</v>
      </c>
      <c r="C21" s="86">
        <v>2473807</v>
      </c>
      <c r="D21" s="87">
        <v>1211412</v>
      </c>
      <c r="E21" s="87">
        <v>834885</v>
      </c>
      <c r="F21" s="86">
        <v>630000</v>
      </c>
      <c r="G21" s="86">
        <v>800000</v>
      </c>
      <c r="H21" s="86">
        <v>820000</v>
      </c>
      <c r="I21" s="86"/>
    </row>
    <row r="22" spans="1:9" ht="12.75">
      <c r="A22" s="74">
        <v>14</v>
      </c>
      <c r="B22" s="88" t="s">
        <v>105</v>
      </c>
      <c r="C22" s="76">
        <f>C4-C15</f>
        <v>-717362</v>
      </c>
      <c r="D22" s="77">
        <f>D4-D15</f>
        <v>-257048</v>
      </c>
      <c r="E22" s="77">
        <v>34583</v>
      </c>
      <c r="F22" s="76">
        <f>F4-F15</f>
        <v>200000</v>
      </c>
      <c r="G22" s="76">
        <v>280000</v>
      </c>
      <c r="H22" s="76">
        <v>280000</v>
      </c>
      <c r="I22" s="76"/>
    </row>
    <row r="23" spans="1:9" ht="12.75">
      <c r="A23" s="74">
        <v>15</v>
      </c>
      <c r="B23" s="88" t="s">
        <v>106</v>
      </c>
      <c r="C23" s="76">
        <f aca="true" t="shared" si="0" ref="C23:H23">C24-C40</f>
        <v>900000</v>
      </c>
      <c r="D23" s="77">
        <f t="shared" si="0"/>
        <v>541165</v>
      </c>
      <c r="E23" s="77">
        <f t="shared" si="0"/>
        <v>-34583</v>
      </c>
      <c r="F23" s="76">
        <f t="shared" si="0"/>
        <v>-200000</v>
      </c>
      <c r="G23" s="76">
        <f t="shared" si="0"/>
        <v>-280000</v>
      </c>
      <c r="H23" s="76">
        <f t="shared" si="0"/>
        <v>-280000</v>
      </c>
      <c r="I23" s="76">
        <v>0</v>
      </c>
    </row>
    <row r="24" spans="1:9" ht="14.25">
      <c r="A24" s="74">
        <v>16</v>
      </c>
      <c r="B24" s="88" t="s">
        <v>144</v>
      </c>
      <c r="C24" s="76">
        <v>900000</v>
      </c>
      <c r="D24" s="77">
        <v>721165</v>
      </c>
      <c r="E24" s="77">
        <v>284117</v>
      </c>
      <c r="F24" s="76">
        <v>80000</v>
      </c>
      <c r="G24" s="76">
        <v>0</v>
      </c>
      <c r="H24" s="76">
        <f>H26+H29+H30+H31+H34+H37+H38+H39</f>
        <v>0</v>
      </c>
      <c r="I24" s="76">
        <f>I26+I29+I30+I31+I34+I37+I38+I39</f>
        <v>0</v>
      </c>
    </row>
    <row r="25" spans="1:9" ht="12.75">
      <c r="A25" s="74"/>
      <c r="B25" s="75" t="s">
        <v>92</v>
      </c>
      <c r="C25" s="76"/>
      <c r="D25" s="77"/>
      <c r="E25" s="77"/>
      <c r="F25" s="76"/>
      <c r="G25" s="76"/>
      <c r="H25" s="76"/>
      <c r="I25" s="76"/>
    </row>
    <row r="26" spans="1:9" ht="12.75" customHeight="1">
      <c r="A26" s="74">
        <v>17</v>
      </c>
      <c r="B26" s="75" t="s">
        <v>107</v>
      </c>
      <c r="C26" s="84">
        <v>900000</v>
      </c>
      <c r="D26" s="85">
        <v>438700</v>
      </c>
      <c r="E26" s="85"/>
      <c r="F26" s="84"/>
      <c r="G26" s="84"/>
      <c r="H26" s="84"/>
      <c r="I26" s="84">
        <v>0</v>
      </c>
    </row>
    <row r="27" spans="1:9" ht="12.75" customHeight="1">
      <c r="A27" s="74"/>
      <c r="B27" s="75" t="s">
        <v>5</v>
      </c>
      <c r="C27" s="84"/>
      <c r="D27" s="85"/>
      <c r="E27" s="85"/>
      <c r="F27" s="84"/>
      <c r="G27" s="84"/>
      <c r="H27" s="84"/>
      <c r="I27" s="84"/>
    </row>
    <row r="28" spans="1:9" ht="43.5" customHeight="1">
      <c r="A28" s="74">
        <v>18</v>
      </c>
      <c r="B28" s="75" t="s">
        <v>108</v>
      </c>
      <c r="C28" s="84"/>
      <c r="D28" s="85"/>
      <c r="E28" s="85"/>
      <c r="F28" s="84"/>
      <c r="G28" s="84"/>
      <c r="H28" s="84"/>
      <c r="I28" s="84"/>
    </row>
    <row r="29" spans="1:9" ht="12.75">
      <c r="A29" s="74">
        <v>19</v>
      </c>
      <c r="B29" s="75" t="s">
        <v>109</v>
      </c>
      <c r="C29" s="84"/>
      <c r="D29" s="85"/>
      <c r="E29" s="85"/>
      <c r="F29" s="84"/>
      <c r="G29" s="84"/>
      <c r="H29" s="84"/>
      <c r="I29" s="84"/>
    </row>
    <row r="30" spans="1:9" ht="12.75">
      <c r="A30" s="74">
        <v>20</v>
      </c>
      <c r="B30" s="75" t="s">
        <v>110</v>
      </c>
      <c r="C30" s="84"/>
      <c r="D30" s="85"/>
      <c r="E30" s="85"/>
      <c r="F30" s="84"/>
      <c r="G30" s="84"/>
      <c r="H30" s="84"/>
      <c r="I30" s="84"/>
    </row>
    <row r="31" spans="1:9" ht="12.75">
      <c r="A31" s="74">
        <v>21</v>
      </c>
      <c r="B31" s="75" t="s">
        <v>111</v>
      </c>
      <c r="C31" s="84"/>
      <c r="D31" s="85"/>
      <c r="E31" s="85"/>
      <c r="F31" s="84"/>
      <c r="G31" s="84"/>
      <c r="H31" s="84"/>
      <c r="I31" s="84"/>
    </row>
    <row r="32" spans="1:9" ht="12.75">
      <c r="A32" s="74"/>
      <c r="B32" s="75" t="s">
        <v>5</v>
      </c>
      <c r="C32" s="84"/>
      <c r="D32" s="85"/>
      <c r="E32" s="85"/>
      <c r="F32" s="84"/>
      <c r="G32" s="84"/>
      <c r="H32" s="84"/>
      <c r="I32" s="84"/>
    </row>
    <row r="33" spans="1:9" ht="40.5" customHeight="1">
      <c r="A33" s="74">
        <v>22</v>
      </c>
      <c r="B33" s="75" t="s">
        <v>108</v>
      </c>
      <c r="C33" s="84"/>
      <c r="D33" s="85"/>
      <c r="E33" s="85"/>
      <c r="F33" s="84"/>
      <c r="G33" s="84"/>
      <c r="H33" s="84"/>
      <c r="I33" s="84"/>
    </row>
    <row r="34" spans="1:9" ht="25.5">
      <c r="A34" s="74">
        <v>23</v>
      </c>
      <c r="B34" s="75" t="s">
        <v>112</v>
      </c>
      <c r="C34" s="84"/>
      <c r="D34" s="85"/>
      <c r="E34" s="85"/>
      <c r="F34" s="84"/>
      <c r="G34" s="84"/>
      <c r="H34" s="84"/>
      <c r="I34" s="84"/>
    </row>
    <row r="35" spans="1:9" ht="12.75">
      <c r="A35" s="74"/>
      <c r="B35" s="75" t="s">
        <v>5</v>
      </c>
      <c r="C35" s="84"/>
      <c r="D35" s="85"/>
      <c r="E35" s="85"/>
      <c r="F35" s="84"/>
      <c r="G35" s="84"/>
      <c r="H35" s="84"/>
      <c r="I35" s="84"/>
    </row>
    <row r="36" spans="1:9" ht="51">
      <c r="A36" s="74">
        <v>24</v>
      </c>
      <c r="B36" s="75" t="s">
        <v>108</v>
      </c>
      <c r="C36" s="84"/>
      <c r="D36" s="85"/>
      <c r="E36" s="85"/>
      <c r="F36" s="84"/>
      <c r="G36" s="84"/>
      <c r="H36" s="84"/>
      <c r="I36" s="84"/>
    </row>
    <row r="37" spans="1:9" ht="12.75">
      <c r="A37" s="74">
        <v>25</v>
      </c>
      <c r="B37" s="89" t="s">
        <v>113</v>
      </c>
      <c r="C37" s="84"/>
      <c r="D37" s="85"/>
      <c r="E37" s="85"/>
      <c r="F37" s="84"/>
      <c r="G37" s="84"/>
      <c r="H37" s="84"/>
      <c r="I37" s="84"/>
    </row>
    <row r="38" spans="1:9" ht="12.75">
      <c r="A38" s="74">
        <v>26</v>
      </c>
      <c r="B38" s="75" t="s">
        <v>114</v>
      </c>
      <c r="C38" s="84"/>
      <c r="D38" s="85">
        <v>282465</v>
      </c>
      <c r="E38" s="85">
        <v>284117</v>
      </c>
      <c r="F38" s="84">
        <v>80000</v>
      </c>
      <c r="G38" s="84"/>
      <c r="H38" s="84"/>
      <c r="I38" s="84"/>
    </row>
    <row r="39" spans="1:9" ht="12.75">
      <c r="A39" s="74">
        <v>27</v>
      </c>
      <c r="B39" s="75" t="s">
        <v>115</v>
      </c>
      <c r="C39" s="84"/>
      <c r="D39" s="85"/>
      <c r="E39" s="85"/>
      <c r="F39" s="84"/>
      <c r="G39" s="84"/>
      <c r="H39" s="84"/>
      <c r="I39" s="84"/>
    </row>
    <row r="40" spans="1:9" ht="14.25">
      <c r="A40" s="74">
        <v>28</v>
      </c>
      <c r="B40" s="88" t="s">
        <v>145</v>
      </c>
      <c r="C40" s="76">
        <f aca="true" t="shared" si="1" ref="C40:H40">C42+C45+C46+C47+C50+C53</f>
        <v>0</v>
      </c>
      <c r="D40" s="77">
        <v>180000</v>
      </c>
      <c r="E40" s="77">
        <f t="shared" si="1"/>
        <v>318700</v>
      </c>
      <c r="F40" s="76">
        <v>280000</v>
      </c>
      <c r="G40" s="76">
        <f t="shared" si="1"/>
        <v>280000</v>
      </c>
      <c r="H40" s="76">
        <f t="shared" si="1"/>
        <v>280000</v>
      </c>
      <c r="I40" s="76">
        <v>0</v>
      </c>
    </row>
    <row r="41" spans="1:9" ht="12.75">
      <c r="A41" s="74"/>
      <c r="B41" s="75" t="s">
        <v>92</v>
      </c>
      <c r="C41" s="76"/>
      <c r="D41" s="77"/>
      <c r="E41" s="77"/>
      <c r="F41" s="76"/>
      <c r="G41" s="76"/>
      <c r="H41" s="76"/>
      <c r="I41" s="76"/>
    </row>
    <row r="42" spans="1:9" ht="12.75">
      <c r="A42" s="74">
        <v>29</v>
      </c>
      <c r="B42" s="75" t="s">
        <v>116</v>
      </c>
      <c r="C42" s="84"/>
      <c r="D42" s="85">
        <v>180000</v>
      </c>
      <c r="E42" s="85">
        <v>318700</v>
      </c>
      <c r="F42" s="84">
        <v>280000</v>
      </c>
      <c r="G42" s="84">
        <v>280000</v>
      </c>
      <c r="H42" s="84">
        <v>280000</v>
      </c>
      <c r="I42" s="84">
        <v>0</v>
      </c>
    </row>
    <row r="43" spans="1:9" ht="12.75">
      <c r="A43" s="74"/>
      <c r="B43" s="75" t="s">
        <v>5</v>
      </c>
      <c r="C43" s="84"/>
      <c r="D43" s="85"/>
      <c r="E43" s="85"/>
      <c r="F43" s="84"/>
      <c r="G43" s="84"/>
      <c r="H43" s="84"/>
      <c r="I43" s="84"/>
    </row>
    <row r="44" spans="1:9" ht="44.25" customHeight="1">
      <c r="A44" s="74">
        <v>30</v>
      </c>
      <c r="B44" s="75" t="s">
        <v>108</v>
      </c>
      <c r="C44" s="84"/>
      <c r="D44" s="85"/>
      <c r="E44" s="85"/>
      <c r="F44" s="84"/>
      <c r="G44" s="84"/>
      <c r="H44" s="84"/>
      <c r="I44" s="84"/>
    </row>
    <row r="45" spans="1:9" ht="12.75">
      <c r="A45" s="74">
        <v>31</v>
      </c>
      <c r="B45" s="75" t="s">
        <v>117</v>
      </c>
      <c r="C45" s="84"/>
      <c r="D45" s="85"/>
      <c r="E45" s="85"/>
      <c r="F45" s="84"/>
      <c r="G45" s="84"/>
      <c r="H45" s="84"/>
      <c r="I45" s="84"/>
    </row>
    <row r="46" spans="1:9" ht="12.75">
      <c r="A46" s="74">
        <v>32</v>
      </c>
      <c r="B46" s="75" t="s">
        <v>118</v>
      </c>
      <c r="C46" s="84"/>
      <c r="D46" s="85"/>
      <c r="E46" s="85"/>
      <c r="F46" s="84"/>
      <c r="G46" s="84"/>
      <c r="H46" s="84"/>
      <c r="I46" s="84"/>
    </row>
    <row r="47" spans="1:9" ht="12.75">
      <c r="A47" s="74">
        <v>33</v>
      </c>
      <c r="B47" s="75" t="s">
        <v>119</v>
      </c>
      <c r="C47" s="84"/>
      <c r="D47" s="85"/>
      <c r="E47" s="85"/>
      <c r="F47" s="84"/>
      <c r="G47" s="84"/>
      <c r="H47" s="84"/>
      <c r="I47" s="84"/>
    </row>
    <row r="48" spans="1:9" ht="12.75">
      <c r="A48" s="74"/>
      <c r="B48" s="75" t="s">
        <v>5</v>
      </c>
      <c r="C48" s="84"/>
      <c r="D48" s="85"/>
      <c r="E48" s="85"/>
      <c r="F48" s="84"/>
      <c r="G48" s="84"/>
      <c r="H48" s="84"/>
      <c r="I48" s="84"/>
    </row>
    <row r="49" spans="1:9" ht="38.25" customHeight="1">
      <c r="A49" s="74">
        <v>34</v>
      </c>
      <c r="B49" s="75" t="s">
        <v>108</v>
      </c>
      <c r="C49" s="84"/>
      <c r="D49" s="85"/>
      <c r="E49" s="85"/>
      <c r="F49" s="84"/>
      <c r="G49" s="84"/>
      <c r="H49" s="84"/>
      <c r="I49" s="84"/>
    </row>
    <row r="50" spans="1:9" ht="12.75">
      <c r="A50" s="74">
        <v>35</v>
      </c>
      <c r="B50" s="75" t="s">
        <v>120</v>
      </c>
      <c r="C50" s="84"/>
      <c r="D50" s="85"/>
      <c r="E50" s="85"/>
      <c r="F50" s="84"/>
      <c r="G50" s="84"/>
      <c r="H50" s="84"/>
      <c r="I50" s="84"/>
    </row>
    <row r="51" spans="1:9" ht="12.75">
      <c r="A51" s="74"/>
      <c r="B51" s="75" t="s">
        <v>5</v>
      </c>
      <c r="C51" s="84"/>
      <c r="D51" s="85"/>
      <c r="E51" s="85"/>
      <c r="F51" s="84"/>
      <c r="G51" s="84"/>
      <c r="H51" s="84"/>
      <c r="I51" s="84"/>
    </row>
    <row r="52" spans="1:9" ht="42" customHeight="1">
      <c r="A52" s="74">
        <v>36</v>
      </c>
      <c r="B52" s="75" t="s">
        <v>108</v>
      </c>
      <c r="C52" s="84"/>
      <c r="D52" s="85"/>
      <c r="E52" s="85"/>
      <c r="F52" s="84"/>
      <c r="G52" s="84"/>
      <c r="H52" s="84"/>
      <c r="I52" s="84"/>
    </row>
    <row r="53" spans="1:9" ht="12.75">
      <c r="A53" s="74">
        <v>37</v>
      </c>
      <c r="B53" s="75" t="s">
        <v>121</v>
      </c>
      <c r="C53" s="84"/>
      <c r="D53" s="85"/>
      <c r="E53" s="85"/>
      <c r="F53" s="84"/>
      <c r="G53" s="84"/>
      <c r="H53" s="84"/>
      <c r="I53" s="84"/>
    </row>
    <row r="54" spans="1:9" ht="14.25">
      <c r="A54" s="74">
        <v>38</v>
      </c>
      <c r="B54" s="88" t="s">
        <v>146</v>
      </c>
      <c r="C54" s="76">
        <v>900000</v>
      </c>
      <c r="D54" s="76">
        <f>D56+D59+D62+D65+D66</f>
        <v>1158700</v>
      </c>
      <c r="E54" s="76">
        <v>840000</v>
      </c>
      <c r="F54" s="76">
        <f>F56+E5459+F62+F65+F66</f>
        <v>560000</v>
      </c>
      <c r="G54" s="76">
        <f>G56+G59+G62+G65+G66</f>
        <v>280000</v>
      </c>
      <c r="H54" s="76">
        <v>0</v>
      </c>
      <c r="I54" s="76">
        <v>0</v>
      </c>
    </row>
    <row r="55" spans="1:9" ht="12.75">
      <c r="A55" s="74"/>
      <c r="B55" s="75" t="s">
        <v>92</v>
      </c>
      <c r="C55" s="76"/>
      <c r="D55" s="77"/>
      <c r="E55" s="77"/>
      <c r="F55" s="76"/>
      <c r="G55" s="76"/>
      <c r="H55" s="76"/>
      <c r="I55" s="76"/>
    </row>
    <row r="56" spans="1:9" ht="12.75">
      <c r="A56" s="74">
        <v>39</v>
      </c>
      <c r="B56" s="75" t="s">
        <v>122</v>
      </c>
      <c r="C56" s="84">
        <v>900000</v>
      </c>
      <c r="D56" s="85">
        <v>1158700</v>
      </c>
      <c r="E56" s="184">
        <v>840000</v>
      </c>
      <c r="F56" s="84">
        <f>E56+F26-F42</f>
        <v>560000</v>
      </c>
      <c r="G56" s="84">
        <f>F56+G26-G42</f>
        <v>280000</v>
      </c>
      <c r="H56" s="84">
        <v>0</v>
      </c>
      <c r="I56" s="84">
        <v>0</v>
      </c>
    </row>
    <row r="57" spans="1:9" ht="12.75">
      <c r="A57" s="74"/>
      <c r="B57" s="75" t="s">
        <v>5</v>
      </c>
      <c r="C57" s="84"/>
      <c r="D57" s="85"/>
      <c r="E57" s="85"/>
      <c r="F57" s="84"/>
      <c r="G57" s="84"/>
      <c r="H57" s="84"/>
      <c r="I57" s="84"/>
    </row>
    <row r="58" spans="1:9" ht="42.75" customHeight="1">
      <c r="A58" s="74">
        <v>40</v>
      </c>
      <c r="B58" s="75" t="s">
        <v>108</v>
      </c>
      <c r="C58" s="84"/>
      <c r="D58" s="85"/>
      <c r="E58" s="85"/>
      <c r="F58" s="84"/>
      <c r="G58" s="84"/>
      <c r="H58" s="84"/>
      <c r="I58" s="84"/>
    </row>
    <row r="59" spans="1:9" ht="12.75">
      <c r="A59" s="74">
        <v>41</v>
      </c>
      <c r="B59" s="75" t="s">
        <v>123</v>
      </c>
      <c r="C59" s="84"/>
      <c r="D59" s="85"/>
      <c r="E59" s="85"/>
      <c r="F59" s="84"/>
      <c r="G59" s="84"/>
      <c r="H59" s="84"/>
      <c r="I59" s="84"/>
    </row>
    <row r="60" spans="1:9" ht="12.75">
      <c r="A60" s="74"/>
      <c r="B60" s="75" t="s">
        <v>5</v>
      </c>
      <c r="C60" s="84"/>
      <c r="D60" s="85"/>
      <c r="E60" s="85"/>
      <c r="F60" s="84"/>
      <c r="G60" s="84"/>
      <c r="H60" s="84"/>
      <c r="I60" s="84"/>
    </row>
    <row r="61" spans="1:9" ht="38.25" customHeight="1">
      <c r="A61" s="74">
        <v>42</v>
      </c>
      <c r="B61" s="75" t="s">
        <v>108</v>
      </c>
      <c r="C61" s="84"/>
      <c r="D61" s="85"/>
      <c r="E61" s="85"/>
      <c r="F61" s="84"/>
      <c r="G61" s="84"/>
      <c r="H61" s="84"/>
      <c r="I61" s="84"/>
    </row>
    <row r="62" spans="1:9" ht="12.75">
      <c r="A62" s="74">
        <v>43</v>
      </c>
      <c r="B62" s="75" t="s">
        <v>124</v>
      </c>
      <c r="C62" s="84"/>
      <c r="D62" s="85"/>
      <c r="E62" s="85"/>
      <c r="F62" s="84"/>
      <c r="G62" s="84"/>
      <c r="H62" s="84"/>
      <c r="I62" s="84"/>
    </row>
    <row r="63" spans="1:9" ht="12.75">
      <c r="A63" s="74"/>
      <c r="B63" s="75" t="s">
        <v>5</v>
      </c>
      <c r="C63" s="84"/>
      <c r="D63" s="85"/>
      <c r="E63" s="85"/>
      <c r="F63" s="84"/>
      <c r="G63" s="84"/>
      <c r="H63" s="84"/>
      <c r="I63" s="84"/>
    </row>
    <row r="64" spans="1:9" ht="40.5" customHeight="1">
      <c r="A64" s="74">
        <v>44</v>
      </c>
      <c r="B64" s="75" t="s">
        <v>108</v>
      </c>
      <c r="C64" s="84"/>
      <c r="D64" s="85"/>
      <c r="E64" s="85"/>
      <c r="F64" s="84"/>
      <c r="G64" s="84"/>
      <c r="H64" s="84"/>
      <c r="I64" s="84"/>
    </row>
    <row r="65" spans="1:9" ht="14.25">
      <c r="A65" s="74">
        <v>45</v>
      </c>
      <c r="B65" s="75" t="s">
        <v>147</v>
      </c>
      <c r="C65" s="84"/>
      <c r="D65" s="85"/>
      <c r="E65" s="85"/>
      <c r="F65" s="84"/>
      <c r="G65" s="84"/>
      <c r="H65" s="84"/>
      <c r="I65" s="84"/>
    </row>
    <row r="66" spans="1:9" ht="12.75">
      <c r="A66" s="74">
        <v>46</v>
      </c>
      <c r="B66" s="75" t="s">
        <v>125</v>
      </c>
      <c r="C66" s="84"/>
      <c r="D66" s="85"/>
      <c r="E66" s="85"/>
      <c r="F66" s="84"/>
      <c r="G66" s="84"/>
      <c r="H66" s="84"/>
      <c r="I66" s="84"/>
    </row>
    <row r="67" spans="1:9" ht="12.75">
      <c r="A67" s="74"/>
      <c r="B67" s="75" t="s">
        <v>5</v>
      </c>
      <c r="C67" s="84"/>
      <c r="D67" s="85"/>
      <c r="E67" s="85"/>
      <c r="F67" s="84"/>
      <c r="G67" s="84"/>
      <c r="H67" s="84"/>
      <c r="I67" s="84"/>
    </row>
    <row r="68" spans="1:9" ht="12.75">
      <c r="A68" s="74">
        <v>47</v>
      </c>
      <c r="B68" s="75" t="s">
        <v>126</v>
      </c>
      <c r="C68" s="84"/>
      <c r="D68" s="85"/>
      <c r="E68" s="85"/>
      <c r="F68" s="84"/>
      <c r="G68" s="84"/>
      <c r="H68" s="84"/>
      <c r="I68" s="84"/>
    </row>
    <row r="69" spans="1:9" ht="12.75">
      <c r="A69" s="74">
        <v>48</v>
      </c>
      <c r="B69" s="75" t="s">
        <v>127</v>
      </c>
      <c r="C69" s="84"/>
      <c r="D69" s="85"/>
      <c r="E69" s="85"/>
      <c r="F69" s="84"/>
      <c r="G69" s="84"/>
      <c r="H69" s="84"/>
      <c r="I69" s="84"/>
    </row>
    <row r="70" spans="1:9" ht="12.75">
      <c r="A70" s="74">
        <v>49</v>
      </c>
      <c r="B70" s="75" t="s">
        <v>128</v>
      </c>
      <c r="C70" s="77">
        <f aca="true" t="shared" si="2" ref="C70:I70">IF(C4=0,0,C54/C4*100)</f>
        <v>12.242845825026336</v>
      </c>
      <c r="D70" s="77">
        <f t="shared" si="2"/>
        <v>14.916171681570178</v>
      </c>
      <c r="E70" s="77">
        <f t="shared" si="2"/>
        <v>10.822505245049864</v>
      </c>
      <c r="F70" s="77">
        <f t="shared" si="2"/>
        <v>7.399499925938933</v>
      </c>
      <c r="G70" s="77">
        <f t="shared" si="2"/>
        <v>3.5897435897435894</v>
      </c>
      <c r="H70" s="77">
        <f t="shared" si="2"/>
        <v>0</v>
      </c>
      <c r="I70" s="77">
        <f t="shared" si="2"/>
        <v>0</v>
      </c>
    </row>
    <row r="71" spans="1:9" ht="25.5">
      <c r="A71" s="74">
        <v>50</v>
      </c>
      <c r="B71" s="75" t="s">
        <v>129</v>
      </c>
      <c r="C71" s="77">
        <f aca="true" t="shared" si="3" ref="C71:H71">(C54-C58-C61-C64)/C4*100</f>
        <v>12.242845825026336</v>
      </c>
      <c r="D71" s="77">
        <f t="shared" si="3"/>
        <v>14.916171681570178</v>
      </c>
      <c r="E71" s="77">
        <f t="shared" si="3"/>
        <v>10.822505245049864</v>
      </c>
      <c r="F71" s="77">
        <f t="shared" si="3"/>
        <v>7.399499925938933</v>
      </c>
      <c r="G71" s="77">
        <f t="shared" si="3"/>
        <v>3.5897435897435894</v>
      </c>
      <c r="H71" s="77">
        <f t="shared" si="3"/>
        <v>0</v>
      </c>
      <c r="I71" s="77"/>
    </row>
    <row r="72" spans="1:9" ht="25.5">
      <c r="A72" s="74">
        <v>51</v>
      </c>
      <c r="B72" s="75" t="s">
        <v>130</v>
      </c>
      <c r="C72" s="77">
        <f aca="true" t="shared" si="4" ref="C72:H72">C54/(C8+C11-C14)*100</f>
        <v>55.43011924866321</v>
      </c>
      <c r="D72" s="77">
        <f t="shared" si="4"/>
        <v>72.83550565894225</v>
      </c>
      <c r="E72" s="77">
        <f t="shared" si="4"/>
        <v>47.732100178313495</v>
      </c>
      <c r="F72" s="77">
        <f t="shared" si="4"/>
        <v>33.49398483918701</v>
      </c>
      <c r="G72" s="77">
        <f t="shared" si="4"/>
        <v>16.470588235294116</v>
      </c>
      <c r="H72" s="77">
        <f t="shared" si="4"/>
        <v>0</v>
      </c>
      <c r="I72" s="77">
        <v>0</v>
      </c>
    </row>
    <row r="73" spans="1:9" ht="38.25">
      <c r="A73" s="74">
        <v>52</v>
      </c>
      <c r="B73" s="75" t="s">
        <v>131</v>
      </c>
      <c r="C73" s="77">
        <f aca="true" t="shared" si="5" ref="C73:H73">(C54-C58-C61-C64)/(C8+C11-C14)*100</f>
        <v>55.43011924866321</v>
      </c>
      <c r="D73" s="77">
        <f t="shared" si="5"/>
        <v>72.83550565894225</v>
      </c>
      <c r="E73" s="77">
        <f t="shared" si="5"/>
        <v>47.732100178313495</v>
      </c>
      <c r="F73" s="77">
        <f t="shared" si="5"/>
        <v>33.49398483918701</v>
      </c>
      <c r="G73" s="77">
        <f t="shared" si="5"/>
        <v>16.470588235294116</v>
      </c>
      <c r="H73" s="77">
        <f t="shared" si="5"/>
        <v>0</v>
      </c>
      <c r="I73" s="77">
        <v>0</v>
      </c>
    </row>
    <row r="74" spans="1:9" ht="14.25">
      <c r="A74" s="74">
        <v>53</v>
      </c>
      <c r="B74" s="88" t="s">
        <v>148</v>
      </c>
      <c r="C74" s="76">
        <f aca="true" t="shared" si="6" ref="C74:H74">C76+C79+C82+C85</f>
        <v>10000</v>
      </c>
      <c r="D74" s="77">
        <f t="shared" si="6"/>
        <v>206601</v>
      </c>
      <c r="E74" s="77">
        <f t="shared" si="6"/>
        <v>378700</v>
      </c>
      <c r="F74" s="77">
        <f t="shared" si="6"/>
        <v>335000</v>
      </c>
      <c r="G74" s="77">
        <f t="shared" si="6"/>
        <v>315600</v>
      </c>
      <c r="H74" s="77">
        <f t="shared" si="6"/>
        <v>297800</v>
      </c>
      <c r="I74" s="77">
        <v>0</v>
      </c>
    </row>
    <row r="75" spans="1:9" ht="15" customHeight="1">
      <c r="A75" s="74"/>
      <c r="B75" s="75" t="s">
        <v>132</v>
      </c>
      <c r="C75" s="76"/>
      <c r="D75" s="77"/>
      <c r="E75" s="77"/>
      <c r="F75" s="77"/>
      <c r="G75" s="77"/>
      <c r="H75" s="77"/>
      <c r="I75" s="77"/>
    </row>
    <row r="76" spans="1:9" ht="12.75">
      <c r="A76" s="74">
        <v>54</v>
      </c>
      <c r="B76" s="75" t="s">
        <v>133</v>
      </c>
      <c r="C76" s="84">
        <v>10000</v>
      </c>
      <c r="D76" s="85">
        <f aca="true" t="shared" si="7" ref="D76:I76">D19+D42</f>
        <v>206601</v>
      </c>
      <c r="E76" s="85">
        <f t="shared" si="7"/>
        <v>378700</v>
      </c>
      <c r="F76" s="85">
        <f t="shared" si="7"/>
        <v>335000</v>
      </c>
      <c r="G76" s="85">
        <f t="shared" si="7"/>
        <v>315600</v>
      </c>
      <c r="H76" s="85">
        <f t="shared" si="7"/>
        <v>297800</v>
      </c>
      <c r="I76" s="85">
        <f t="shared" si="7"/>
        <v>0</v>
      </c>
    </row>
    <row r="77" spans="1:9" ht="12.75">
      <c r="A77" s="74"/>
      <c r="B77" s="75" t="s">
        <v>5</v>
      </c>
      <c r="C77" s="84"/>
      <c r="D77" s="85"/>
      <c r="E77" s="85"/>
      <c r="F77" s="85"/>
      <c r="G77" s="85"/>
      <c r="H77" s="85"/>
      <c r="I77" s="85"/>
    </row>
    <row r="78" spans="1:9" ht="39" customHeight="1">
      <c r="A78" s="74">
        <v>55</v>
      </c>
      <c r="B78" s="75" t="s">
        <v>108</v>
      </c>
      <c r="C78" s="84"/>
      <c r="D78" s="85"/>
      <c r="E78" s="85"/>
      <c r="F78" s="85"/>
      <c r="G78" s="85"/>
      <c r="H78" s="85"/>
      <c r="I78" s="85"/>
    </row>
    <row r="79" spans="1:9" ht="12.75">
      <c r="A79" s="74">
        <v>56</v>
      </c>
      <c r="B79" s="75" t="s">
        <v>134</v>
      </c>
      <c r="C79" s="84"/>
      <c r="D79" s="85"/>
      <c r="E79" s="85"/>
      <c r="F79" s="85"/>
      <c r="G79" s="85"/>
      <c r="H79" s="85"/>
      <c r="I79" s="85"/>
    </row>
    <row r="80" spans="1:9" ht="12.75">
      <c r="A80" s="74"/>
      <c r="B80" s="75" t="s">
        <v>5</v>
      </c>
      <c r="C80" s="84"/>
      <c r="D80" s="85"/>
      <c r="E80" s="85"/>
      <c r="F80" s="85"/>
      <c r="G80" s="85"/>
      <c r="H80" s="85"/>
      <c r="I80" s="85"/>
    </row>
    <row r="81" spans="1:9" ht="36.75" customHeight="1">
      <c r="A81" s="74">
        <v>57</v>
      </c>
      <c r="B81" s="75" t="s">
        <v>108</v>
      </c>
      <c r="C81" s="84"/>
      <c r="D81" s="85"/>
      <c r="E81" s="85"/>
      <c r="F81" s="85"/>
      <c r="G81" s="85"/>
      <c r="H81" s="85"/>
      <c r="I81" s="85"/>
    </row>
    <row r="82" spans="1:9" ht="12.75">
      <c r="A82" s="74">
        <v>58</v>
      </c>
      <c r="B82" s="75" t="s">
        <v>135</v>
      </c>
      <c r="C82" s="84"/>
      <c r="D82" s="85"/>
      <c r="E82" s="85"/>
      <c r="F82" s="85"/>
      <c r="G82" s="85"/>
      <c r="H82" s="85"/>
      <c r="I82" s="85"/>
    </row>
    <row r="83" spans="1:9" ht="12.75">
      <c r="A83" s="74"/>
      <c r="B83" s="75" t="s">
        <v>5</v>
      </c>
      <c r="C83" s="84"/>
      <c r="D83" s="85"/>
      <c r="E83" s="85"/>
      <c r="F83" s="85"/>
      <c r="G83" s="85"/>
      <c r="H83" s="85"/>
      <c r="I83" s="85"/>
    </row>
    <row r="84" spans="1:9" ht="41.25" customHeight="1">
      <c r="A84" s="74">
        <v>59</v>
      </c>
      <c r="B84" s="75" t="s">
        <v>108</v>
      </c>
      <c r="C84" s="84"/>
      <c r="D84" s="85"/>
      <c r="E84" s="85"/>
      <c r="F84" s="85"/>
      <c r="G84" s="85"/>
      <c r="H84" s="85"/>
      <c r="I84" s="85"/>
    </row>
    <row r="85" spans="1:9" ht="13.5" customHeight="1">
      <c r="A85" s="74">
        <v>60</v>
      </c>
      <c r="B85" s="75" t="s">
        <v>149</v>
      </c>
      <c r="C85" s="84"/>
      <c r="D85" s="85"/>
      <c r="E85" s="85"/>
      <c r="F85" s="85"/>
      <c r="G85" s="85"/>
      <c r="H85" s="85"/>
      <c r="I85" s="85"/>
    </row>
    <row r="86" spans="1:9" ht="12.75">
      <c r="A86" s="74">
        <v>61</v>
      </c>
      <c r="B86" s="75" t="s">
        <v>136</v>
      </c>
      <c r="C86" s="85">
        <f aca="true" t="shared" si="8" ref="C86:H86">C76/C4*100</f>
        <v>0.1360316202780704</v>
      </c>
      <c r="D86" s="85">
        <f t="shared" si="8"/>
        <v>2.6596150734306385</v>
      </c>
      <c r="E86" s="85">
        <f t="shared" si="8"/>
        <v>4.879146114643313</v>
      </c>
      <c r="F86" s="85">
        <f t="shared" si="8"/>
        <v>4.426486562838469</v>
      </c>
      <c r="G86" s="85">
        <f t="shared" si="8"/>
        <v>4.046153846153846</v>
      </c>
      <c r="H86" s="85">
        <f t="shared" si="8"/>
        <v>3.7459119496855346</v>
      </c>
      <c r="I86" s="85">
        <v>0</v>
      </c>
    </row>
    <row r="87" spans="1:9" ht="25.5">
      <c r="A87" s="74">
        <v>62</v>
      </c>
      <c r="B87" s="75" t="s">
        <v>137</v>
      </c>
      <c r="C87" s="85">
        <f aca="true" t="shared" si="9" ref="C87:H87">(C74-C78-C81-C84)/C4*100</f>
        <v>0.1360316202780704</v>
      </c>
      <c r="D87" s="85">
        <f t="shared" si="9"/>
        <v>2.6596150734306385</v>
      </c>
      <c r="E87" s="85">
        <f t="shared" si="9"/>
        <v>4.879146114643313</v>
      </c>
      <c r="F87" s="85">
        <f t="shared" si="9"/>
        <v>4.426486562838469</v>
      </c>
      <c r="G87" s="85">
        <f t="shared" si="9"/>
        <v>4.046153846153846</v>
      </c>
      <c r="H87" s="85">
        <f t="shared" si="9"/>
        <v>3.7459119496855346</v>
      </c>
      <c r="I87" s="85">
        <v>0</v>
      </c>
    </row>
    <row r="88" spans="1:9" ht="25.5">
      <c r="A88" s="74">
        <v>63</v>
      </c>
      <c r="B88" s="75" t="s">
        <v>138</v>
      </c>
      <c r="C88" s="85">
        <f aca="true" t="shared" si="10" ref="C88:H88">C74/(C8+C11-C14)*100</f>
        <v>0.6158902138740356</v>
      </c>
      <c r="D88" s="85">
        <f t="shared" si="10"/>
        <v>12.986871756833631</v>
      </c>
      <c r="E88" s="85">
        <f t="shared" si="10"/>
        <v>21.519221830389665</v>
      </c>
      <c r="F88" s="85">
        <f t="shared" si="10"/>
        <v>20.036580216299367</v>
      </c>
      <c r="G88" s="85">
        <f t="shared" si="10"/>
        <v>18.564705882352943</v>
      </c>
      <c r="H88" s="85">
        <f t="shared" si="10"/>
        <v>16.920454545454543</v>
      </c>
      <c r="I88" s="85">
        <v>0</v>
      </c>
    </row>
    <row r="89" spans="1:9" ht="38.25">
      <c r="A89" s="74">
        <v>64</v>
      </c>
      <c r="B89" s="75" t="s">
        <v>139</v>
      </c>
      <c r="C89" s="85">
        <f aca="true" t="shared" si="11" ref="C89:H89">(C74-C78-C81-C84)/(C8+C11-C14)*100</f>
        <v>0.6158902138740356</v>
      </c>
      <c r="D89" s="85">
        <f t="shared" si="11"/>
        <v>12.986871756833631</v>
      </c>
      <c r="E89" s="85">
        <f t="shared" si="11"/>
        <v>21.519221830389665</v>
      </c>
      <c r="F89" s="85">
        <f t="shared" si="11"/>
        <v>20.036580216299367</v>
      </c>
      <c r="G89" s="85">
        <f t="shared" si="11"/>
        <v>18.564705882352943</v>
      </c>
      <c r="H89" s="85">
        <f t="shared" si="11"/>
        <v>16.920454545454543</v>
      </c>
      <c r="I89" s="85">
        <v>0</v>
      </c>
    </row>
    <row r="90" spans="1:9" ht="76.5">
      <c r="A90" s="74">
        <v>65</v>
      </c>
      <c r="B90" s="75" t="s">
        <v>140</v>
      </c>
      <c r="C90" s="85"/>
      <c r="D90" s="85"/>
      <c r="E90" s="85"/>
      <c r="F90" s="85">
        <f>((C6+C13-(C17-C19))/C4+(D6+D13-(D17-D19))/D4+(E6+E13-(E17-E19))/E4)/3*100</f>
        <v>10.190019407017687</v>
      </c>
      <c r="G90" s="85">
        <f>((D6+D13-(D17-D19))/D4+(E6+E13-(E17-E19))/E4+(F6+F13-(F17-F19))/F4)/3*100</f>
        <v>11.068499057484903</v>
      </c>
      <c r="H90" s="85">
        <f>((E6+E13-(E17-E19))/E4+(F6+F13-(F17-F19))/F4+(G6+G13-(G17-G19))/G4)/3*100</f>
        <v>11.798278275370562</v>
      </c>
      <c r="I90" s="85">
        <v>0</v>
      </c>
    </row>
    <row r="91" spans="1:9" ht="25.5">
      <c r="A91" s="74">
        <v>66</v>
      </c>
      <c r="B91" s="75" t="s">
        <v>141</v>
      </c>
      <c r="C91" s="85">
        <f aca="true" t="shared" si="12" ref="C91:I91">C6-C17</f>
        <v>616683</v>
      </c>
      <c r="D91" s="85">
        <f t="shared" si="12"/>
        <v>872467</v>
      </c>
      <c r="E91" s="85">
        <f t="shared" si="12"/>
        <v>669468</v>
      </c>
      <c r="F91" s="85">
        <f t="shared" si="12"/>
        <v>830000</v>
      </c>
      <c r="G91" s="85">
        <f t="shared" si="12"/>
        <v>1080000</v>
      </c>
      <c r="H91" s="85">
        <f t="shared" si="12"/>
        <v>820000</v>
      </c>
      <c r="I91" s="85">
        <f t="shared" si="12"/>
        <v>0</v>
      </c>
    </row>
    <row r="93" ht="14.25">
      <c r="A93" s="90" t="s">
        <v>150</v>
      </c>
    </row>
    <row r="94" spans="1:9" ht="12.75">
      <c r="A94" s="201" t="s">
        <v>151</v>
      </c>
      <c r="B94" s="202"/>
      <c r="C94" s="202"/>
      <c r="D94" s="202"/>
      <c r="E94" s="202"/>
      <c r="F94" s="202"/>
      <c r="G94" s="202"/>
      <c r="H94" s="202"/>
      <c r="I94" s="202"/>
    </row>
    <row r="95" ht="14.25">
      <c r="A95" s="90" t="s">
        <v>152</v>
      </c>
    </row>
    <row r="96" spans="1:9" ht="53.25" customHeight="1">
      <c r="A96" s="201" t="s">
        <v>153</v>
      </c>
      <c r="B96" s="202"/>
      <c r="C96" s="202"/>
      <c r="D96" s="202"/>
      <c r="E96" s="202"/>
      <c r="F96" s="202"/>
      <c r="G96" s="202"/>
      <c r="H96" s="202"/>
      <c r="I96" s="202"/>
    </row>
    <row r="97" ht="14.25">
      <c r="A97" s="91"/>
    </row>
    <row r="98" ht="14.25">
      <c r="A98" s="91"/>
    </row>
    <row r="99" ht="12.75">
      <c r="G99" s="93"/>
    </row>
    <row r="100" ht="25.5" customHeight="1">
      <c r="G100" s="94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C19">
      <selection activeCell="F25" sqref="F2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3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16" t="s">
        <v>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6" ht="18">
      <c r="A2" s="3"/>
      <c r="B2" s="3"/>
      <c r="C2" s="3"/>
      <c r="D2" s="3"/>
      <c r="E2" s="3"/>
      <c r="F2" s="3"/>
    </row>
    <row r="3" spans="1:11" ht="12.75">
      <c r="A3" s="23"/>
      <c r="B3" s="23"/>
      <c r="C3" s="23"/>
      <c r="D3" s="23"/>
      <c r="E3" s="23"/>
      <c r="G3" s="9"/>
      <c r="H3" s="9"/>
      <c r="I3" s="9"/>
      <c r="J3" s="9"/>
      <c r="K3" s="24" t="s">
        <v>16</v>
      </c>
    </row>
    <row r="4" spans="1:11" s="25" customFormat="1" ht="18.75" customHeight="1">
      <c r="A4" s="217" t="s">
        <v>1</v>
      </c>
      <c r="B4" s="217" t="s">
        <v>2</v>
      </c>
      <c r="C4" s="217" t="s">
        <v>9</v>
      </c>
      <c r="D4" s="217" t="s">
        <v>52</v>
      </c>
      <c r="E4" s="217" t="s">
        <v>5</v>
      </c>
      <c r="F4" s="217"/>
      <c r="G4" s="217"/>
      <c r="H4" s="217"/>
      <c r="I4" s="217"/>
      <c r="J4" s="217"/>
      <c r="K4" s="217"/>
    </row>
    <row r="5" spans="1:11" s="25" customFormat="1" ht="20.25" customHeight="1">
      <c r="A5" s="217"/>
      <c r="B5" s="217"/>
      <c r="C5" s="217"/>
      <c r="D5" s="217"/>
      <c r="E5" s="217" t="s">
        <v>11</v>
      </c>
      <c r="F5" s="217" t="s">
        <v>27</v>
      </c>
      <c r="G5" s="217"/>
      <c r="H5" s="217"/>
      <c r="I5" s="217"/>
      <c r="J5" s="217"/>
      <c r="K5" s="217" t="s">
        <v>12</v>
      </c>
    </row>
    <row r="6" spans="1:11" s="25" customFormat="1" ht="63.75">
      <c r="A6" s="217"/>
      <c r="B6" s="217"/>
      <c r="C6" s="217"/>
      <c r="D6" s="217"/>
      <c r="E6" s="217"/>
      <c r="F6" s="32" t="s">
        <v>32</v>
      </c>
      <c r="G6" s="32" t="s">
        <v>33</v>
      </c>
      <c r="H6" s="32" t="s">
        <v>28</v>
      </c>
      <c r="I6" s="32" t="s">
        <v>30</v>
      </c>
      <c r="J6" s="32" t="s">
        <v>31</v>
      </c>
      <c r="K6" s="217"/>
    </row>
    <row r="7" spans="1:11" s="25" customFormat="1" ht="6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</row>
    <row r="8" spans="1:11" s="25" customFormat="1" ht="12.75">
      <c r="A8" s="165" t="s">
        <v>313</v>
      </c>
      <c r="B8" s="165"/>
      <c r="C8" s="166" t="s">
        <v>312</v>
      </c>
      <c r="D8" s="167">
        <v>14600</v>
      </c>
      <c r="E8" s="167">
        <v>14600</v>
      </c>
      <c r="F8" s="167"/>
      <c r="G8" s="167"/>
      <c r="H8" s="167"/>
      <c r="I8" s="167"/>
      <c r="J8" s="167"/>
      <c r="K8" s="167"/>
    </row>
    <row r="9" spans="1:11" s="25" customFormat="1" ht="12.75">
      <c r="A9" s="150"/>
      <c r="B9" s="150" t="s">
        <v>314</v>
      </c>
      <c r="C9" s="27" t="s">
        <v>315</v>
      </c>
      <c r="D9" s="147">
        <v>2000</v>
      </c>
      <c r="E9" s="147">
        <v>2000</v>
      </c>
      <c r="F9" s="147"/>
      <c r="G9" s="147"/>
      <c r="H9" s="147"/>
      <c r="I9" s="147"/>
      <c r="J9" s="147"/>
      <c r="K9" s="147"/>
    </row>
    <row r="10" spans="1:11" s="25" customFormat="1" ht="12.75">
      <c r="A10" s="150"/>
      <c r="B10" s="150" t="s">
        <v>316</v>
      </c>
      <c r="C10" s="27" t="s">
        <v>317</v>
      </c>
      <c r="D10" s="147">
        <v>12600</v>
      </c>
      <c r="E10" s="147">
        <v>12600</v>
      </c>
      <c r="F10" s="147"/>
      <c r="G10" s="147"/>
      <c r="H10" s="147"/>
      <c r="I10" s="147"/>
      <c r="J10" s="147"/>
      <c r="K10" s="147"/>
    </row>
    <row r="11" spans="1:11" s="25" customFormat="1" ht="24.75" customHeight="1">
      <c r="A11" s="160" t="s">
        <v>318</v>
      </c>
      <c r="B11" s="160"/>
      <c r="C11" s="152" t="s">
        <v>319</v>
      </c>
      <c r="D11" s="153">
        <v>206000</v>
      </c>
      <c r="E11" s="153">
        <v>206000</v>
      </c>
      <c r="F11" s="153"/>
      <c r="G11" s="153"/>
      <c r="H11" s="153">
        <v>185000</v>
      </c>
      <c r="I11" s="153"/>
      <c r="J11" s="153"/>
      <c r="K11" s="153"/>
    </row>
    <row r="12" spans="1:11" s="25" customFormat="1" ht="12.75">
      <c r="A12" s="150"/>
      <c r="B12" s="150" t="s">
        <v>320</v>
      </c>
      <c r="C12" s="27" t="s">
        <v>321</v>
      </c>
      <c r="D12" s="147">
        <v>206000</v>
      </c>
      <c r="E12" s="147">
        <v>206000</v>
      </c>
      <c r="F12" s="147"/>
      <c r="G12" s="147"/>
      <c r="H12" s="147">
        <v>185000</v>
      </c>
      <c r="I12" s="147"/>
      <c r="J12" s="147"/>
      <c r="K12" s="147"/>
    </row>
    <row r="13" spans="1:11" s="25" customFormat="1" ht="12.75">
      <c r="A13" s="160" t="s">
        <v>322</v>
      </c>
      <c r="B13" s="160"/>
      <c r="C13" s="152" t="s">
        <v>323</v>
      </c>
      <c r="D13" s="153">
        <v>640000</v>
      </c>
      <c r="E13" s="153">
        <v>130000</v>
      </c>
      <c r="F13" s="153"/>
      <c r="G13" s="153"/>
      <c r="H13" s="153">
        <v>130000</v>
      </c>
      <c r="I13" s="153"/>
      <c r="J13" s="153"/>
      <c r="K13" s="153">
        <v>510000</v>
      </c>
    </row>
    <row r="14" spans="1:11" s="25" customFormat="1" ht="12.75">
      <c r="A14" s="150"/>
      <c r="B14" s="150" t="s">
        <v>324</v>
      </c>
      <c r="C14" s="27" t="s">
        <v>325</v>
      </c>
      <c r="D14" s="147">
        <v>185000</v>
      </c>
      <c r="E14" s="147">
        <v>35000</v>
      </c>
      <c r="F14" s="147"/>
      <c r="G14" s="147"/>
      <c r="H14" s="147">
        <v>35000</v>
      </c>
      <c r="I14" s="147"/>
      <c r="J14" s="147"/>
      <c r="K14" s="147">
        <v>150000</v>
      </c>
    </row>
    <row r="15" spans="1:11" s="25" customFormat="1" ht="12.75">
      <c r="A15" s="150"/>
      <c r="B15" s="150" t="s">
        <v>326</v>
      </c>
      <c r="C15" s="27" t="s">
        <v>327</v>
      </c>
      <c r="D15" s="147">
        <v>145000</v>
      </c>
      <c r="E15" s="147">
        <v>25000</v>
      </c>
      <c r="F15" s="147"/>
      <c r="G15" s="147"/>
      <c r="H15" s="147">
        <v>25000</v>
      </c>
      <c r="I15" s="147"/>
      <c r="J15" s="147"/>
      <c r="K15" s="147">
        <v>120000</v>
      </c>
    </row>
    <row r="16" spans="1:11" s="25" customFormat="1" ht="12.75">
      <c r="A16" s="150"/>
      <c r="B16" s="150" t="s">
        <v>328</v>
      </c>
      <c r="C16" s="27" t="s">
        <v>329</v>
      </c>
      <c r="D16" s="147">
        <v>70000</v>
      </c>
      <c r="E16" s="147">
        <v>70000</v>
      </c>
      <c r="F16" s="147"/>
      <c r="G16" s="147"/>
      <c r="H16" s="147">
        <v>70000</v>
      </c>
      <c r="I16" s="147"/>
      <c r="J16" s="147"/>
      <c r="K16" s="147"/>
    </row>
    <row r="17" spans="1:11" s="25" customFormat="1" ht="12.75">
      <c r="A17" s="150"/>
      <c r="B17" s="150" t="s">
        <v>330</v>
      </c>
      <c r="C17" s="27" t="s">
        <v>331</v>
      </c>
      <c r="D17" s="147">
        <v>240000</v>
      </c>
      <c r="E17" s="147"/>
      <c r="F17" s="147"/>
      <c r="G17" s="147"/>
      <c r="H17" s="147"/>
      <c r="I17" s="147"/>
      <c r="J17" s="147"/>
      <c r="K17" s="147">
        <v>240000</v>
      </c>
    </row>
    <row r="18" spans="1:11" s="25" customFormat="1" ht="12.75">
      <c r="A18" s="160" t="s">
        <v>218</v>
      </c>
      <c r="B18" s="160"/>
      <c r="C18" s="152" t="s">
        <v>219</v>
      </c>
      <c r="D18" s="153">
        <v>4000</v>
      </c>
      <c r="E18" s="153">
        <v>4000</v>
      </c>
      <c r="F18" s="153"/>
      <c r="G18" s="153"/>
      <c r="H18" s="153"/>
      <c r="I18" s="153"/>
      <c r="J18" s="153"/>
      <c r="K18" s="153"/>
    </row>
    <row r="19" spans="1:11" s="25" customFormat="1" ht="12.75">
      <c r="A19" s="150"/>
      <c r="B19" s="150" t="s">
        <v>220</v>
      </c>
      <c r="C19" s="27" t="s">
        <v>332</v>
      </c>
      <c r="D19" s="147">
        <v>4000</v>
      </c>
      <c r="E19" s="147">
        <v>4000</v>
      </c>
      <c r="F19" s="147"/>
      <c r="G19" s="147"/>
      <c r="H19" s="147"/>
      <c r="I19" s="147"/>
      <c r="J19" s="147"/>
      <c r="K19" s="147"/>
    </row>
    <row r="20" spans="1:11" s="25" customFormat="1" ht="12.75">
      <c r="A20" s="151" t="s">
        <v>360</v>
      </c>
      <c r="B20" s="151"/>
      <c r="C20" s="152" t="s">
        <v>361</v>
      </c>
      <c r="D20" s="153">
        <v>18500</v>
      </c>
      <c r="E20" s="153">
        <v>18500</v>
      </c>
      <c r="F20" s="153"/>
      <c r="G20" s="153"/>
      <c r="H20" s="153"/>
      <c r="I20" s="153"/>
      <c r="J20" s="153"/>
      <c r="K20" s="153"/>
    </row>
    <row r="21" spans="1:11" s="25" customFormat="1" ht="12.75">
      <c r="A21" s="150"/>
      <c r="B21" s="150" t="s">
        <v>362</v>
      </c>
      <c r="C21" s="154" t="s">
        <v>363</v>
      </c>
      <c r="D21" s="147">
        <v>10000</v>
      </c>
      <c r="E21" s="147">
        <v>10000</v>
      </c>
      <c r="F21" s="147"/>
      <c r="G21" s="147"/>
      <c r="H21" s="147"/>
      <c r="I21" s="147"/>
      <c r="J21" s="147"/>
      <c r="K21" s="147"/>
    </row>
    <row r="22" spans="1:11" s="25" customFormat="1" ht="12.75">
      <c r="A22" s="150"/>
      <c r="B22" s="150" t="s">
        <v>364</v>
      </c>
      <c r="C22" s="154" t="s">
        <v>365</v>
      </c>
      <c r="D22" s="147">
        <v>8500</v>
      </c>
      <c r="E22" s="147">
        <v>8500</v>
      </c>
      <c r="F22" s="147"/>
      <c r="G22" s="147"/>
      <c r="H22" s="147"/>
      <c r="I22" s="147"/>
      <c r="J22" s="147"/>
      <c r="K22" s="147"/>
    </row>
    <row r="23" spans="1:11" s="25" customFormat="1" ht="12.75">
      <c r="A23" s="160" t="s">
        <v>333</v>
      </c>
      <c r="B23" s="160"/>
      <c r="C23" s="152" t="s">
        <v>227</v>
      </c>
      <c r="D23" s="153">
        <v>1076056</v>
      </c>
      <c r="E23" s="153">
        <v>1076056</v>
      </c>
      <c r="F23" s="153">
        <v>643030</v>
      </c>
      <c r="G23" s="153">
        <v>113400</v>
      </c>
      <c r="H23" s="153"/>
      <c r="I23" s="153"/>
      <c r="J23" s="153"/>
      <c r="K23" s="153"/>
    </row>
    <row r="24" spans="1:11" s="25" customFormat="1" ht="12.75">
      <c r="A24" s="150"/>
      <c r="B24" s="150" t="s">
        <v>228</v>
      </c>
      <c r="C24" s="27" t="s">
        <v>229</v>
      </c>
      <c r="D24" s="147">
        <v>55030</v>
      </c>
      <c r="E24" s="147">
        <v>55030</v>
      </c>
      <c r="F24" s="147">
        <v>46030</v>
      </c>
      <c r="G24" s="147">
        <v>9000</v>
      </c>
      <c r="H24" s="147"/>
      <c r="I24" s="147"/>
      <c r="J24" s="147"/>
      <c r="K24" s="147"/>
    </row>
    <row r="25" spans="1:11" s="25" customFormat="1" ht="12.75">
      <c r="A25" s="150"/>
      <c r="B25" s="150" t="s">
        <v>334</v>
      </c>
      <c r="C25" s="27" t="s">
        <v>335</v>
      </c>
      <c r="D25" s="147">
        <v>43000</v>
      </c>
      <c r="E25" s="147">
        <v>43000</v>
      </c>
      <c r="F25" s="147"/>
      <c r="G25" s="147"/>
      <c r="H25" s="147"/>
      <c r="I25" s="147"/>
      <c r="J25" s="147"/>
      <c r="K25" s="147"/>
    </row>
    <row r="26" spans="1:11" s="25" customFormat="1" ht="12.75">
      <c r="A26" s="150"/>
      <c r="B26" s="150" t="s">
        <v>234</v>
      </c>
      <c r="C26" s="27" t="s">
        <v>336</v>
      </c>
      <c r="D26" s="147">
        <v>932026</v>
      </c>
      <c r="E26" s="147">
        <v>932026</v>
      </c>
      <c r="F26" s="147">
        <v>597000</v>
      </c>
      <c r="G26" s="147">
        <v>104400</v>
      </c>
      <c r="H26" s="147"/>
      <c r="I26" s="147"/>
      <c r="J26" s="147"/>
      <c r="K26" s="147"/>
    </row>
    <row r="27" spans="1:11" s="25" customFormat="1" ht="12.75">
      <c r="A27" s="150"/>
      <c r="B27" s="150" t="s">
        <v>337</v>
      </c>
      <c r="C27" s="27" t="s">
        <v>338</v>
      </c>
      <c r="D27" s="147">
        <v>40000</v>
      </c>
      <c r="E27" s="147">
        <v>40000</v>
      </c>
      <c r="F27" s="147"/>
      <c r="G27" s="147"/>
      <c r="H27" s="147"/>
      <c r="I27" s="147"/>
      <c r="J27" s="147"/>
      <c r="K27" s="147"/>
    </row>
    <row r="28" spans="1:11" s="25" customFormat="1" ht="12.75">
      <c r="A28" s="150"/>
      <c r="B28" s="150" t="s">
        <v>339</v>
      </c>
      <c r="C28" s="27" t="s">
        <v>340</v>
      </c>
      <c r="D28" s="147">
        <v>6000</v>
      </c>
      <c r="E28" s="147">
        <v>6000</v>
      </c>
      <c r="F28" s="147"/>
      <c r="G28" s="147"/>
      <c r="H28" s="147"/>
      <c r="I28" s="147"/>
      <c r="J28" s="147"/>
      <c r="K28" s="147"/>
    </row>
    <row r="29" spans="1:11" s="156" customFormat="1" ht="25.5">
      <c r="A29" s="160" t="s">
        <v>238</v>
      </c>
      <c r="B29" s="160"/>
      <c r="C29" s="152" t="s">
        <v>380</v>
      </c>
      <c r="D29" s="153">
        <v>656</v>
      </c>
      <c r="E29" s="153">
        <v>656</v>
      </c>
      <c r="F29" s="153">
        <v>548</v>
      </c>
      <c r="G29" s="153">
        <v>108</v>
      </c>
      <c r="H29" s="153"/>
      <c r="I29" s="153"/>
      <c r="J29" s="153"/>
      <c r="K29" s="153"/>
    </row>
    <row r="30" spans="1:11" s="25" customFormat="1" ht="12.75">
      <c r="A30" s="150"/>
      <c r="B30" s="150" t="s">
        <v>240</v>
      </c>
      <c r="C30" s="27" t="s">
        <v>341</v>
      </c>
      <c r="D30" s="147">
        <v>656</v>
      </c>
      <c r="E30" s="147">
        <v>656</v>
      </c>
      <c r="F30" s="147">
        <v>548</v>
      </c>
      <c r="G30" s="147">
        <v>108</v>
      </c>
      <c r="H30" s="147"/>
      <c r="I30" s="147"/>
      <c r="J30" s="147"/>
      <c r="K30" s="147"/>
    </row>
    <row r="31" spans="1:11" s="25" customFormat="1" ht="25.5">
      <c r="A31" s="160" t="s">
        <v>342</v>
      </c>
      <c r="B31" s="160"/>
      <c r="C31" s="152" t="s">
        <v>343</v>
      </c>
      <c r="D31" s="153">
        <v>106500</v>
      </c>
      <c r="E31" s="153">
        <v>106500</v>
      </c>
      <c r="F31" s="153">
        <v>42000</v>
      </c>
      <c r="G31" s="153">
        <v>4500</v>
      </c>
      <c r="H31" s="153"/>
      <c r="I31" s="153"/>
      <c r="J31" s="153"/>
      <c r="K31" s="153"/>
    </row>
    <row r="32" spans="1:11" s="25" customFormat="1" ht="12.75">
      <c r="A32" s="27"/>
      <c r="B32" s="27">
        <v>75412</v>
      </c>
      <c r="C32" s="27" t="s">
        <v>344</v>
      </c>
      <c r="D32" s="147">
        <v>106500</v>
      </c>
      <c r="E32" s="147">
        <v>106500</v>
      </c>
      <c r="F32" s="147">
        <v>42000</v>
      </c>
      <c r="G32" s="147">
        <v>4500</v>
      </c>
      <c r="H32" s="147"/>
      <c r="I32" s="147"/>
      <c r="J32" s="147"/>
      <c r="K32" s="147"/>
    </row>
    <row r="33" spans="1:11" s="25" customFormat="1" ht="42.75" customHeight="1">
      <c r="A33" s="152">
        <v>756</v>
      </c>
      <c r="B33" s="152"/>
      <c r="C33" s="152" t="s">
        <v>345</v>
      </c>
      <c r="D33" s="153">
        <v>21000</v>
      </c>
      <c r="E33" s="153">
        <v>21000</v>
      </c>
      <c r="F33" s="153">
        <v>17000</v>
      </c>
      <c r="G33" s="153"/>
      <c r="H33" s="153"/>
      <c r="I33" s="153"/>
      <c r="J33" s="153"/>
      <c r="K33" s="153"/>
    </row>
    <row r="34" spans="1:11" s="25" customFormat="1" ht="12.75">
      <c r="A34" s="27"/>
      <c r="B34" s="27">
        <v>75647</v>
      </c>
      <c r="C34" s="27" t="s">
        <v>346</v>
      </c>
      <c r="D34" s="147">
        <v>21000</v>
      </c>
      <c r="E34" s="147">
        <v>21000</v>
      </c>
      <c r="F34" s="147">
        <v>17000</v>
      </c>
      <c r="G34" s="147"/>
      <c r="H34" s="147"/>
      <c r="I34" s="147"/>
      <c r="J34" s="147"/>
      <c r="K34" s="147"/>
    </row>
    <row r="35" spans="1:11" s="25" customFormat="1" ht="12.75">
      <c r="A35" s="152">
        <v>757</v>
      </c>
      <c r="B35" s="152"/>
      <c r="C35" s="152" t="s">
        <v>347</v>
      </c>
      <c r="D35" s="153">
        <v>55000</v>
      </c>
      <c r="E35" s="153">
        <v>55000</v>
      </c>
      <c r="F35" s="153"/>
      <c r="G35" s="153"/>
      <c r="H35" s="153"/>
      <c r="I35" s="153">
        <v>55000</v>
      </c>
      <c r="J35" s="153"/>
      <c r="K35" s="153"/>
    </row>
    <row r="36" spans="1:11" s="25" customFormat="1" ht="12.75">
      <c r="A36" s="27"/>
      <c r="B36" s="27">
        <v>75702</v>
      </c>
      <c r="C36" s="27" t="s">
        <v>348</v>
      </c>
      <c r="D36" s="147">
        <v>55000</v>
      </c>
      <c r="E36" s="147">
        <v>55000</v>
      </c>
      <c r="F36" s="147"/>
      <c r="G36" s="147"/>
      <c r="H36" s="147"/>
      <c r="I36" s="147">
        <v>55000</v>
      </c>
      <c r="J36" s="147"/>
      <c r="K36" s="147"/>
    </row>
    <row r="37" spans="1:11" s="25" customFormat="1" ht="12.75">
      <c r="A37" s="152">
        <v>758</v>
      </c>
      <c r="B37" s="152"/>
      <c r="C37" s="152" t="s">
        <v>283</v>
      </c>
      <c r="D37" s="153">
        <v>25000</v>
      </c>
      <c r="E37" s="153">
        <v>25000</v>
      </c>
      <c r="F37" s="153"/>
      <c r="G37" s="153"/>
      <c r="H37" s="153"/>
      <c r="I37" s="153"/>
      <c r="J37" s="153"/>
      <c r="K37" s="153"/>
    </row>
    <row r="38" spans="1:11" s="25" customFormat="1" ht="12.75">
      <c r="A38" s="27"/>
      <c r="B38" s="27">
        <v>75818</v>
      </c>
      <c r="C38" s="27" t="s">
        <v>349</v>
      </c>
      <c r="D38" s="147">
        <v>25000</v>
      </c>
      <c r="E38" s="147">
        <v>25000</v>
      </c>
      <c r="F38" s="147"/>
      <c r="G38" s="147"/>
      <c r="H38" s="147"/>
      <c r="I38" s="147"/>
      <c r="J38" s="147"/>
      <c r="K38" s="147"/>
    </row>
    <row r="39" spans="1:11" s="25" customFormat="1" ht="12.75">
      <c r="A39" s="152">
        <v>801</v>
      </c>
      <c r="B39" s="152"/>
      <c r="C39" s="152" t="s">
        <v>350</v>
      </c>
      <c r="D39" s="153">
        <v>3170000</v>
      </c>
      <c r="E39" s="153">
        <v>3020000</v>
      </c>
      <c r="F39" s="153">
        <v>1682500</v>
      </c>
      <c r="G39" s="153">
        <v>332584</v>
      </c>
      <c r="H39" s="153">
        <v>263000</v>
      </c>
      <c r="I39" s="153"/>
      <c r="J39" s="153"/>
      <c r="K39" s="153">
        <v>150000</v>
      </c>
    </row>
    <row r="40" spans="1:11" s="25" customFormat="1" ht="12.75">
      <c r="A40" s="27"/>
      <c r="B40" s="27">
        <v>80101</v>
      </c>
      <c r="C40" s="27" t="s">
        <v>351</v>
      </c>
      <c r="D40" s="147">
        <v>2010000</v>
      </c>
      <c r="E40" s="147">
        <v>1860000</v>
      </c>
      <c r="F40" s="147">
        <v>1159000</v>
      </c>
      <c r="G40" s="147">
        <v>226584</v>
      </c>
      <c r="H40" s="147">
        <v>103000</v>
      </c>
      <c r="I40" s="147"/>
      <c r="J40" s="147"/>
      <c r="K40" s="147">
        <v>150000</v>
      </c>
    </row>
    <row r="41" spans="1:11" s="25" customFormat="1" ht="12.75">
      <c r="A41" s="27"/>
      <c r="B41" s="27">
        <v>80103</v>
      </c>
      <c r="C41" s="27" t="s">
        <v>352</v>
      </c>
      <c r="D41" s="147">
        <v>210000</v>
      </c>
      <c r="E41" s="147">
        <v>210000</v>
      </c>
      <c r="F41" s="147">
        <v>120000</v>
      </c>
      <c r="G41" s="147">
        <v>24000</v>
      </c>
      <c r="H41" s="147">
        <v>30000</v>
      </c>
      <c r="I41" s="147"/>
      <c r="J41" s="147"/>
      <c r="K41" s="147"/>
    </row>
    <row r="42" spans="1:11" s="25" customFormat="1" ht="12.75">
      <c r="A42" s="27"/>
      <c r="B42" s="27">
        <v>80104</v>
      </c>
      <c r="C42" s="27" t="s">
        <v>353</v>
      </c>
      <c r="D42" s="147">
        <v>4000</v>
      </c>
      <c r="E42" s="147">
        <v>4000</v>
      </c>
      <c r="F42" s="147"/>
      <c r="G42" s="147"/>
      <c r="H42" s="147"/>
      <c r="I42" s="147"/>
      <c r="J42" s="147"/>
      <c r="K42" s="147"/>
    </row>
    <row r="43" spans="1:11" s="25" customFormat="1" ht="12.75">
      <c r="A43" s="27"/>
      <c r="B43" s="27">
        <v>80110</v>
      </c>
      <c r="C43" s="27" t="s">
        <v>371</v>
      </c>
      <c r="D43" s="147">
        <v>763000</v>
      </c>
      <c r="E43" s="147">
        <v>763000</v>
      </c>
      <c r="F43" s="147">
        <v>400000</v>
      </c>
      <c r="G43" s="147">
        <v>82000</v>
      </c>
      <c r="H43" s="147">
        <v>130000</v>
      </c>
      <c r="I43" s="147"/>
      <c r="J43" s="147"/>
      <c r="K43" s="147"/>
    </row>
    <row r="44" spans="1:11" s="25" customFormat="1" ht="12.75">
      <c r="A44" s="27"/>
      <c r="B44" s="27">
        <v>80113</v>
      </c>
      <c r="C44" s="27" t="s">
        <v>372</v>
      </c>
      <c r="D44" s="147">
        <v>140000</v>
      </c>
      <c r="E44" s="147">
        <v>140000</v>
      </c>
      <c r="F44" s="147"/>
      <c r="G44" s="147"/>
      <c r="H44" s="147"/>
      <c r="I44" s="147"/>
      <c r="J44" s="147"/>
      <c r="K44" s="147"/>
    </row>
    <row r="45" spans="1:11" s="25" customFormat="1" ht="12.75">
      <c r="A45" s="27"/>
      <c r="B45" s="27">
        <v>80146</v>
      </c>
      <c r="C45" s="27" t="s">
        <v>354</v>
      </c>
      <c r="D45" s="147">
        <v>17000</v>
      </c>
      <c r="E45" s="147">
        <v>17000</v>
      </c>
      <c r="F45" s="147"/>
      <c r="G45" s="147"/>
      <c r="H45" s="147"/>
      <c r="I45" s="147"/>
      <c r="J45" s="147"/>
      <c r="K45" s="147"/>
    </row>
    <row r="46" spans="1:11" s="25" customFormat="1" ht="12.75">
      <c r="A46" s="27"/>
      <c r="B46" s="27">
        <v>80195</v>
      </c>
      <c r="C46" s="27" t="s">
        <v>340</v>
      </c>
      <c r="D46" s="147">
        <v>26000</v>
      </c>
      <c r="E46" s="147">
        <v>26000</v>
      </c>
      <c r="F46" s="147">
        <v>3500</v>
      </c>
      <c r="G46" s="147"/>
      <c r="H46" s="147"/>
      <c r="I46" s="147"/>
      <c r="J46" s="147"/>
      <c r="K46" s="147"/>
    </row>
    <row r="47" spans="1:11" s="25" customFormat="1" ht="12.75">
      <c r="A47" s="152">
        <v>851</v>
      </c>
      <c r="B47" s="152"/>
      <c r="C47" s="152" t="s">
        <v>355</v>
      </c>
      <c r="D47" s="153">
        <v>31642</v>
      </c>
      <c r="E47" s="153">
        <v>31642</v>
      </c>
      <c r="F47" s="153">
        <v>3000</v>
      </c>
      <c r="G47" s="153"/>
      <c r="H47" s="153"/>
      <c r="I47" s="153"/>
      <c r="J47" s="153"/>
      <c r="K47" s="153"/>
    </row>
    <row r="48" spans="1:11" s="25" customFormat="1" ht="12.75">
      <c r="A48" s="27"/>
      <c r="B48" s="27">
        <v>85153</v>
      </c>
      <c r="C48" s="27" t="s">
        <v>356</v>
      </c>
      <c r="D48" s="147">
        <v>1000</v>
      </c>
      <c r="E48" s="147">
        <v>1000</v>
      </c>
      <c r="F48" s="147"/>
      <c r="G48" s="147"/>
      <c r="H48" s="147"/>
      <c r="I48" s="147"/>
      <c r="J48" s="147"/>
      <c r="K48" s="147"/>
    </row>
    <row r="49" spans="1:11" s="25" customFormat="1" ht="12.75">
      <c r="A49" s="27"/>
      <c r="B49" s="27">
        <v>85154</v>
      </c>
      <c r="C49" s="27" t="s">
        <v>357</v>
      </c>
      <c r="D49" s="147">
        <v>30642</v>
      </c>
      <c r="E49" s="147">
        <v>30642</v>
      </c>
      <c r="F49" s="147">
        <v>3000</v>
      </c>
      <c r="G49" s="147"/>
      <c r="H49" s="147"/>
      <c r="I49" s="147"/>
      <c r="J49" s="147"/>
      <c r="K49" s="147"/>
    </row>
    <row r="50" spans="1:11" s="25" customFormat="1" ht="12.75">
      <c r="A50" s="152">
        <v>852</v>
      </c>
      <c r="B50" s="152"/>
      <c r="C50" s="152" t="s">
        <v>294</v>
      </c>
      <c r="D50" s="153">
        <v>1828125</v>
      </c>
      <c r="E50" s="153">
        <v>1828125</v>
      </c>
      <c r="F50" s="153">
        <v>180812</v>
      </c>
      <c r="G50" s="153">
        <v>68008</v>
      </c>
      <c r="H50" s="153"/>
      <c r="I50" s="153"/>
      <c r="J50" s="153"/>
      <c r="K50" s="153"/>
    </row>
    <row r="51" spans="1:11" s="25" customFormat="1" ht="12.75">
      <c r="A51" s="27"/>
      <c r="B51" s="27">
        <v>85201</v>
      </c>
      <c r="C51" s="27" t="s">
        <v>358</v>
      </c>
      <c r="D51" s="147">
        <v>1000</v>
      </c>
      <c r="E51" s="147">
        <v>1000</v>
      </c>
      <c r="F51" s="147"/>
      <c r="G51" s="147"/>
      <c r="H51" s="147"/>
      <c r="I51" s="147"/>
      <c r="J51" s="147"/>
      <c r="K51" s="147"/>
    </row>
    <row r="52" spans="1:11" s="25" customFormat="1" ht="12.75">
      <c r="A52" s="27"/>
      <c r="B52" s="27">
        <v>85202</v>
      </c>
      <c r="C52" s="27" t="s">
        <v>359</v>
      </c>
      <c r="D52" s="147">
        <v>10000</v>
      </c>
      <c r="E52" s="147">
        <v>10000</v>
      </c>
      <c r="F52" s="147"/>
      <c r="G52" s="147"/>
      <c r="H52" s="147"/>
      <c r="I52" s="147"/>
      <c r="J52" s="147"/>
      <c r="K52" s="147"/>
    </row>
    <row r="53" spans="1:11" s="25" customFormat="1" ht="12.75">
      <c r="A53" s="27"/>
      <c r="B53" s="27">
        <v>85203</v>
      </c>
      <c r="C53" s="27" t="s">
        <v>396</v>
      </c>
      <c r="D53" s="147">
        <v>1000</v>
      </c>
      <c r="E53" s="147">
        <v>1000</v>
      </c>
      <c r="F53" s="147"/>
      <c r="G53" s="147"/>
      <c r="H53" s="147"/>
      <c r="I53" s="147"/>
      <c r="J53" s="147"/>
      <c r="K53" s="147"/>
    </row>
    <row r="54" spans="1:11" s="155" customFormat="1" ht="41.25" customHeight="1">
      <c r="A54" s="27"/>
      <c r="B54" s="27">
        <v>85212</v>
      </c>
      <c r="C54" s="27" t="s">
        <v>397</v>
      </c>
      <c r="D54" s="147">
        <v>1248882</v>
      </c>
      <c r="E54" s="147">
        <v>1248882</v>
      </c>
      <c r="F54" s="147">
        <v>19850</v>
      </c>
      <c r="G54" s="147">
        <v>19071</v>
      </c>
      <c r="H54" s="147"/>
      <c r="I54" s="147"/>
      <c r="J54" s="147"/>
      <c r="K54" s="147"/>
    </row>
    <row r="55" spans="1:11" s="25" customFormat="1" ht="51.75" customHeight="1">
      <c r="A55" s="27"/>
      <c r="B55" s="27">
        <v>85213</v>
      </c>
      <c r="C55" s="27" t="s">
        <v>366</v>
      </c>
      <c r="D55" s="147">
        <v>17175</v>
      </c>
      <c r="E55" s="147">
        <v>17175</v>
      </c>
      <c r="F55" s="147"/>
      <c r="G55" s="147">
        <v>17175</v>
      </c>
      <c r="H55" s="147"/>
      <c r="I55" s="147"/>
      <c r="J55" s="147"/>
      <c r="K55" s="147"/>
    </row>
    <row r="56" spans="1:11" s="25" customFormat="1" ht="27" customHeight="1">
      <c r="A56" s="27"/>
      <c r="B56" s="27">
        <v>85214</v>
      </c>
      <c r="C56" s="27" t="s">
        <v>367</v>
      </c>
      <c r="D56" s="147">
        <v>236628</v>
      </c>
      <c r="E56" s="147">
        <v>236628</v>
      </c>
      <c r="F56" s="147"/>
      <c r="G56" s="147"/>
      <c r="H56" s="147"/>
      <c r="I56" s="147"/>
      <c r="J56" s="147"/>
      <c r="K56" s="147"/>
    </row>
    <row r="57" spans="1:11" s="25" customFormat="1" ht="12.75">
      <c r="A57" s="27"/>
      <c r="B57" s="27">
        <v>85215</v>
      </c>
      <c r="C57" s="27" t="s">
        <v>368</v>
      </c>
      <c r="D57" s="147">
        <v>25000</v>
      </c>
      <c r="E57" s="147">
        <v>25000</v>
      </c>
      <c r="F57" s="147"/>
      <c r="G57" s="147"/>
      <c r="H57" s="147"/>
      <c r="I57" s="147"/>
      <c r="J57" s="147"/>
      <c r="K57" s="147"/>
    </row>
    <row r="58" spans="1:11" s="25" customFormat="1" ht="12.75">
      <c r="A58" s="27"/>
      <c r="B58" s="27">
        <v>85219</v>
      </c>
      <c r="C58" s="27" t="s">
        <v>303</v>
      </c>
      <c r="D58" s="147">
        <v>192000</v>
      </c>
      <c r="E58" s="147">
        <v>192000</v>
      </c>
      <c r="F58" s="147">
        <v>148527</v>
      </c>
      <c r="G58" s="147">
        <v>26770</v>
      </c>
      <c r="H58" s="147"/>
      <c r="I58" s="147"/>
      <c r="J58" s="147"/>
      <c r="K58" s="147"/>
    </row>
    <row r="59" spans="1:11" s="25" customFormat="1" ht="25.5" customHeight="1">
      <c r="A59" s="27"/>
      <c r="B59" s="27">
        <v>85220</v>
      </c>
      <c r="C59" s="27" t="s">
        <v>369</v>
      </c>
      <c r="D59" s="147">
        <v>1000</v>
      </c>
      <c r="E59" s="147">
        <v>1000</v>
      </c>
      <c r="F59" s="147"/>
      <c r="G59" s="147"/>
      <c r="H59" s="147"/>
      <c r="I59" s="147"/>
      <c r="J59" s="147"/>
      <c r="K59" s="147"/>
    </row>
    <row r="60" spans="1:11" s="25" customFormat="1" ht="25.5" customHeight="1">
      <c r="A60" s="27"/>
      <c r="B60" s="27">
        <v>85228</v>
      </c>
      <c r="C60" s="27" t="s">
        <v>370</v>
      </c>
      <c r="D60" s="147">
        <v>26000</v>
      </c>
      <c r="E60" s="147">
        <v>26000</v>
      </c>
      <c r="F60" s="147">
        <v>12435</v>
      </c>
      <c r="G60" s="147">
        <v>4992</v>
      </c>
      <c r="H60" s="147"/>
      <c r="I60" s="147"/>
      <c r="J60" s="147"/>
      <c r="K60" s="147"/>
    </row>
    <row r="61" spans="1:11" s="25" customFormat="1" ht="12.75">
      <c r="A61" s="27"/>
      <c r="B61" s="27">
        <v>85295</v>
      </c>
      <c r="C61" s="27" t="s">
        <v>340</v>
      </c>
      <c r="D61" s="147">
        <v>69440</v>
      </c>
      <c r="E61" s="147">
        <v>69440</v>
      </c>
      <c r="F61" s="147"/>
      <c r="G61" s="147"/>
      <c r="H61" s="147"/>
      <c r="I61" s="147"/>
      <c r="J61" s="147"/>
      <c r="K61" s="147"/>
    </row>
    <row r="62" spans="1:11" s="157" customFormat="1" ht="15.75" customHeight="1">
      <c r="A62" s="152">
        <v>900</v>
      </c>
      <c r="B62" s="152"/>
      <c r="C62" s="152" t="s">
        <v>373</v>
      </c>
      <c r="D62" s="153">
        <v>38000</v>
      </c>
      <c r="E62" s="153">
        <v>38000</v>
      </c>
      <c r="F62" s="153"/>
      <c r="G62" s="153"/>
      <c r="H62" s="153"/>
      <c r="I62" s="153"/>
      <c r="J62" s="153"/>
      <c r="K62" s="153"/>
    </row>
    <row r="63" spans="1:11" s="25" customFormat="1" ht="12.75">
      <c r="A63" s="27"/>
      <c r="B63" s="27">
        <v>90015</v>
      </c>
      <c r="C63" s="27" t="s">
        <v>374</v>
      </c>
      <c r="D63" s="147">
        <v>38000</v>
      </c>
      <c r="E63" s="147">
        <v>38000</v>
      </c>
      <c r="F63" s="147"/>
      <c r="G63" s="147"/>
      <c r="H63" s="147"/>
      <c r="I63" s="147"/>
      <c r="J63" s="147"/>
      <c r="K63" s="147"/>
    </row>
    <row r="64" spans="1:11" s="157" customFormat="1" ht="31.5" customHeight="1">
      <c r="A64" s="152">
        <v>921</v>
      </c>
      <c r="B64" s="152"/>
      <c r="C64" s="152" t="s">
        <v>375</v>
      </c>
      <c r="D64" s="153">
        <v>206000</v>
      </c>
      <c r="E64" s="153">
        <v>106000</v>
      </c>
      <c r="F64" s="153"/>
      <c r="G64" s="153"/>
      <c r="H64" s="153">
        <v>101000</v>
      </c>
      <c r="I64" s="153"/>
      <c r="J64" s="153"/>
      <c r="K64" s="153">
        <v>100000</v>
      </c>
    </row>
    <row r="65" spans="1:11" s="157" customFormat="1" ht="17.25" customHeight="1">
      <c r="A65" s="161"/>
      <c r="B65" s="163">
        <v>92113</v>
      </c>
      <c r="C65" s="163" t="s">
        <v>379</v>
      </c>
      <c r="D65" s="164">
        <v>20000</v>
      </c>
      <c r="E65" s="164"/>
      <c r="F65" s="162"/>
      <c r="G65" s="162"/>
      <c r="H65" s="162"/>
      <c r="I65" s="162"/>
      <c r="J65" s="162"/>
      <c r="K65" s="164">
        <v>20000</v>
      </c>
    </row>
    <row r="66" spans="1:11" s="25" customFormat="1" ht="12.75">
      <c r="A66" s="27"/>
      <c r="B66" s="27">
        <v>92116</v>
      </c>
      <c r="C66" s="27" t="s">
        <v>376</v>
      </c>
      <c r="D66" s="147">
        <v>88000</v>
      </c>
      <c r="E66" s="147">
        <v>88000</v>
      </c>
      <c r="F66" s="147"/>
      <c r="G66" s="147"/>
      <c r="H66" s="147">
        <v>88000</v>
      </c>
      <c r="I66" s="147"/>
      <c r="J66" s="147"/>
      <c r="K66" s="147"/>
    </row>
    <row r="67" spans="1:11" s="25" customFormat="1" ht="12.75">
      <c r="A67" s="27"/>
      <c r="B67" s="27">
        <v>92195</v>
      </c>
      <c r="C67" s="27" t="s">
        <v>340</v>
      </c>
      <c r="D67" s="147">
        <v>98000</v>
      </c>
      <c r="E67" s="147">
        <v>18000</v>
      </c>
      <c r="F67" s="147"/>
      <c r="G67" s="147"/>
      <c r="H67" s="147">
        <v>13000</v>
      </c>
      <c r="I67" s="147"/>
      <c r="J67" s="147"/>
      <c r="K67" s="147">
        <v>80000</v>
      </c>
    </row>
    <row r="68" spans="1:11" s="25" customFormat="1" ht="12.75">
      <c r="A68" s="152">
        <v>926</v>
      </c>
      <c r="B68" s="152"/>
      <c r="C68" s="152" t="s">
        <v>377</v>
      </c>
      <c r="D68" s="153">
        <v>48000</v>
      </c>
      <c r="E68" s="153">
        <v>48000</v>
      </c>
      <c r="F68" s="153"/>
      <c r="G68" s="153"/>
      <c r="H68" s="153">
        <v>39000</v>
      </c>
      <c r="I68" s="153"/>
      <c r="J68" s="153"/>
      <c r="K68" s="153"/>
    </row>
    <row r="69" spans="1:11" s="25" customFormat="1" ht="24.75" customHeight="1">
      <c r="A69" s="158"/>
      <c r="B69" s="158">
        <v>92605</v>
      </c>
      <c r="C69" s="158" t="s">
        <v>378</v>
      </c>
      <c r="D69" s="159">
        <v>39000</v>
      </c>
      <c r="E69" s="159">
        <v>39000</v>
      </c>
      <c r="F69" s="159"/>
      <c r="G69" s="159"/>
      <c r="H69" s="159">
        <v>39000</v>
      </c>
      <c r="I69" s="159"/>
      <c r="J69" s="159"/>
      <c r="K69" s="159"/>
    </row>
    <row r="70" spans="1:11" s="25" customFormat="1" ht="12.75">
      <c r="A70" s="158"/>
      <c r="B70" s="158">
        <v>92695</v>
      </c>
      <c r="C70" s="158" t="s">
        <v>340</v>
      </c>
      <c r="D70" s="159">
        <v>9000</v>
      </c>
      <c r="E70" s="159">
        <v>9000</v>
      </c>
      <c r="F70" s="159"/>
      <c r="G70" s="159"/>
      <c r="H70" s="159"/>
      <c r="I70" s="159"/>
      <c r="J70" s="159"/>
      <c r="K70" s="159"/>
    </row>
    <row r="71" spans="1:11" s="25" customFormat="1" ht="12.75">
      <c r="A71" s="28"/>
      <c r="B71" s="28"/>
      <c r="C71" s="28"/>
      <c r="D71" s="148"/>
      <c r="E71" s="148"/>
      <c r="F71" s="148"/>
      <c r="G71" s="148"/>
      <c r="H71" s="148"/>
      <c r="I71" s="148"/>
      <c r="J71" s="148"/>
      <c r="K71" s="148"/>
    </row>
    <row r="72" spans="1:11" s="29" customFormat="1" ht="24.75" customHeight="1">
      <c r="A72" s="213" t="s">
        <v>29</v>
      </c>
      <c r="B72" s="214"/>
      <c r="C72" s="215"/>
      <c r="D72" s="149">
        <v>7489079</v>
      </c>
      <c r="E72" s="149">
        <v>6729079</v>
      </c>
      <c r="F72" s="149">
        <v>2568890</v>
      </c>
      <c r="G72" s="149">
        <v>518600</v>
      </c>
      <c r="H72" s="149">
        <v>718000</v>
      </c>
      <c r="I72" s="149">
        <v>55000</v>
      </c>
      <c r="J72" s="149"/>
      <c r="K72" s="149">
        <v>760000</v>
      </c>
    </row>
  </sheetData>
  <sheetProtection/>
  <mergeCells count="10">
    <mergeCell ref="A72:C7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 nr 2
do Uchwały Nr XII/70/2007 Rady Gminy w Wilczycach
z dnia 28 grudnia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19" t="s">
        <v>54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0.5" customHeight="1">
      <c r="A2" s="8"/>
      <c r="B2" s="8"/>
      <c r="C2" s="8"/>
      <c r="D2" s="8"/>
      <c r="E2" s="8"/>
      <c r="F2" s="8"/>
      <c r="G2" s="8"/>
      <c r="H2" s="8"/>
      <c r="I2" s="8"/>
      <c r="J2" s="7" t="s">
        <v>14</v>
      </c>
    </row>
    <row r="3" spans="1:10" s="19" customFormat="1" ht="19.5" customHeight="1">
      <c r="A3" s="220" t="s">
        <v>18</v>
      </c>
      <c r="B3" s="220" t="s">
        <v>1</v>
      </c>
      <c r="C3" s="220" t="s">
        <v>13</v>
      </c>
      <c r="D3" s="221" t="s">
        <v>47</v>
      </c>
      <c r="E3" s="221" t="s">
        <v>26</v>
      </c>
      <c r="F3" s="221"/>
      <c r="G3" s="221"/>
      <c r="H3" s="221"/>
      <c r="I3" s="221"/>
      <c r="J3" s="221" t="s">
        <v>19</v>
      </c>
    </row>
    <row r="4" spans="1:10" s="19" customFormat="1" ht="19.5" customHeight="1">
      <c r="A4" s="220"/>
      <c r="B4" s="220"/>
      <c r="C4" s="220"/>
      <c r="D4" s="221"/>
      <c r="E4" s="221" t="s">
        <v>55</v>
      </c>
      <c r="F4" s="221" t="s">
        <v>10</v>
      </c>
      <c r="G4" s="221"/>
      <c r="H4" s="221"/>
      <c r="I4" s="221"/>
      <c r="J4" s="221"/>
    </row>
    <row r="5" spans="1:10" s="19" customFormat="1" ht="29.25" customHeight="1">
      <c r="A5" s="220"/>
      <c r="B5" s="220"/>
      <c r="C5" s="220"/>
      <c r="D5" s="221"/>
      <c r="E5" s="221"/>
      <c r="F5" s="221" t="s">
        <v>45</v>
      </c>
      <c r="G5" s="221" t="s">
        <v>42</v>
      </c>
      <c r="H5" s="221" t="s">
        <v>46</v>
      </c>
      <c r="I5" s="221" t="s">
        <v>43</v>
      </c>
      <c r="J5" s="221"/>
    </row>
    <row r="6" spans="1:10" s="19" customFormat="1" ht="19.5" customHeight="1">
      <c r="A6" s="220"/>
      <c r="B6" s="220"/>
      <c r="C6" s="220"/>
      <c r="D6" s="221"/>
      <c r="E6" s="221"/>
      <c r="F6" s="221"/>
      <c r="G6" s="221"/>
      <c r="H6" s="221"/>
      <c r="I6" s="221"/>
      <c r="J6" s="221"/>
    </row>
    <row r="7" spans="1:10" s="19" customFormat="1" ht="19.5" customHeight="1">
      <c r="A7" s="220"/>
      <c r="B7" s="220"/>
      <c r="C7" s="220"/>
      <c r="D7" s="221"/>
      <c r="E7" s="221"/>
      <c r="F7" s="221"/>
      <c r="G7" s="221"/>
      <c r="H7" s="221"/>
      <c r="I7" s="221"/>
      <c r="J7" s="221"/>
    </row>
    <row r="8" spans="1:10" ht="7.5" customHeight="1">
      <c r="A8" s="11">
        <v>1</v>
      </c>
      <c r="B8" s="11">
        <v>2</v>
      </c>
      <c r="C8" s="11">
        <v>3</v>
      </c>
      <c r="D8" s="11">
        <v>4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</row>
    <row r="9" spans="1:10" ht="51" customHeight="1">
      <c r="A9" s="17" t="s">
        <v>6</v>
      </c>
      <c r="B9" s="13">
        <v>600</v>
      </c>
      <c r="C9" s="13">
        <v>60016</v>
      </c>
      <c r="D9" s="13" t="s">
        <v>387</v>
      </c>
      <c r="E9" s="172">
        <v>150000</v>
      </c>
      <c r="F9" s="172">
        <v>150000</v>
      </c>
      <c r="G9" s="172"/>
      <c r="H9" s="20" t="s">
        <v>20</v>
      </c>
      <c r="I9" s="172"/>
      <c r="J9" s="13" t="s">
        <v>388</v>
      </c>
    </row>
    <row r="10" spans="1:10" ht="51">
      <c r="A10" s="18" t="s">
        <v>7</v>
      </c>
      <c r="B10" s="14">
        <v>600</v>
      </c>
      <c r="C10" s="14">
        <v>60017</v>
      </c>
      <c r="D10" s="13" t="s">
        <v>387</v>
      </c>
      <c r="E10" s="114">
        <v>120000</v>
      </c>
      <c r="F10" s="114">
        <v>120000</v>
      </c>
      <c r="G10" s="114"/>
      <c r="H10" s="21" t="s">
        <v>20</v>
      </c>
      <c r="I10" s="114"/>
      <c r="J10" s="14" t="s">
        <v>388</v>
      </c>
    </row>
    <row r="11" spans="1:10" ht="51">
      <c r="A11" s="18" t="s">
        <v>8</v>
      </c>
      <c r="B11" s="14">
        <v>600</v>
      </c>
      <c r="C11" s="14">
        <v>60078</v>
      </c>
      <c r="D11" s="14" t="s">
        <v>387</v>
      </c>
      <c r="E11" s="114">
        <v>240000</v>
      </c>
      <c r="F11" s="114">
        <v>240000</v>
      </c>
      <c r="G11" s="114"/>
      <c r="H11" s="22" t="s">
        <v>20</v>
      </c>
      <c r="I11" s="114"/>
      <c r="J11" s="14" t="s">
        <v>388</v>
      </c>
    </row>
    <row r="12" spans="1:10" ht="51">
      <c r="A12" s="18" t="s">
        <v>0</v>
      </c>
      <c r="B12" s="14">
        <v>801</v>
      </c>
      <c r="C12" s="14">
        <v>80101</v>
      </c>
      <c r="D12" s="14" t="s">
        <v>389</v>
      </c>
      <c r="E12" s="114">
        <v>150000</v>
      </c>
      <c r="F12" s="114">
        <v>150000</v>
      </c>
      <c r="G12" s="114"/>
      <c r="H12" s="22" t="s">
        <v>20</v>
      </c>
      <c r="I12" s="114"/>
      <c r="J12" s="14" t="s">
        <v>388</v>
      </c>
    </row>
    <row r="13" spans="1:10" ht="54" customHeight="1">
      <c r="A13" s="197" t="s">
        <v>165</v>
      </c>
      <c r="B13" s="189">
        <v>921</v>
      </c>
      <c r="C13" s="189">
        <v>92113</v>
      </c>
      <c r="D13" s="198" t="s">
        <v>405</v>
      </c>
      <c r="E13" s="190">
        <v>20000</v>
      </c>
      <c r="F13" s="190">
        <v>20000</v>
      </c>
      <c r="G13" s="190"/>
      <c r="H13" s="198" t="s">
        <v>20</v>
      </c>
      <c r="I13" s="190"/>
      <c r="J13" s="189" t="s">
        <v>388</v>
      </c>
    </row>
    <row r="14" spans="1:10" ht="48.75" customHeight="1">
      <c r="A14" s="197" t="s">
        <v>179</v>
      </c>
      <c r="B14" s="189">
        <v>921</v>
      </c>
      <c r="C14" s="189">
        <v>92195</v>
      </c>
      <c r="D14" s="198" t="s">
        <v>402</v>
      </c>
      <c r="E14" s="190">
        <v>80000</v>
      </c>
      <c r="F14" s="190">
        <v>80000</v>
      </c>
      <c r="G14" s="190"/>
      <c r="H14" s="198" t="s">
        <v>20</v>
      </c>
      <c r="I14" s="190"/>
      <c r="J14" s="189" t="s">
        <v>388</v>
      </c>
    </row>
    <row r="15" spans="1:10" ht="22.5" customHeight="1">
      <c r="A15" s="218" t="s">
        <v>44</v>
      </c>
      <c r="B15" s="218"/>
      <c r="C15" s="218"/>
      <c r="D15" s="218"/>
      <c r="E15" s="178">
        <v>760000</v>
      </c>
      <c r="F15" s="173">
        <v>760000</v>
      </c>
      <c r="G15" s="173"/>
      <c r="H15" s="12"/>
      <c r="I15" s="173"/>
      <c r="J15" s="34" t="s">
        <v>15</v>
      </c>
    </row>
    <row r="17" ht="12.75">
      <c r="A17" s="1" t="s">
        <v>25</v>
      </c>
    </row>
    <row r="18" ht="12.75">
      <c r="A18" s="1" t="s">
        <v>21</v>
      </c>
    </row>
    <row r="19" ht="12.75">
      <c r="A19" s="1" t="s">
        <v>22</v>
      </c>
    </row>
    <row r="20" ht="12.75">
      <c r="A20" s="1" t="s">
        <v>23</v>
      </c>
    </row>
    <row r="21" ht="12.75">
      <c r="A21" s="1" t="s">
        <v>24</v>
      </c>
    </row>
  </sheetData>
  <sheetProtection/>
  <mergeCells count="14">
    <mergeCell ref="F5:F7"/>
    <mergeCell ref="G5:G7"/>
    <mergeCell ref="H5:H7"/>
    <mergeCell ref="I5:I7"/>
    <mergeCell ref="A15:D15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1" r:id="rId1"/>
  <headerFooter alignWithMargins="0">
    <oddHeader>&amp;R&amp;9Załącznik nr 3
do Uchwały  Nr XII/70/2007
Rady Gminy w Wilczycach 
z dnia 28 grudnia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7">
      <selection activeCell="D16" sqref="D1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24" t="s">
        <v>154</v>
      </c>
      <c r="B1" s="224"/>
      <c r="C1" s="224"/>
      <c r="D1" s="224"/>
    </row>
    <row r="2" ht="6.75" customHeight="1">
      <c r="A2" s="95"/>
    </row>
    <row r="3" ht="12.75">
      <c r="D3" s="54" t="s">
        <v>14</v>
      </c>
    </row>
    <row r="4" spans="1:4" ht="15" customHeight="1">
      <c r="A4" s="220" t="s">
        <v>18</v>
      </c>
      <c r="B4" s="220" t="s">
        <v>4</v>
      </c>
      <c r="C4" s="221" t="s">
        <v>155</v>
      </c>
      <c r="D4" s="221" t="s">
        <v>156</v>
      </c>
    </row>
    <row r="5" spans="1:4" ht="15" customHeight="1">
      <c r="A5" s="220"/>
      <c r="B5" s="220"/>
      <c r="C5" s="220"/>
      <c r="D5" s="221"/>
    </row>
    <row r="6" spans="1:4" ht="15.75" customHeight="1">
      <c r="A6" s="220"/>
      <c r="B6" s="220"/>
      <c r="C6" s="220"/>
      <c r="D6" s="221"/>
    </row>
    <row r="7" spans="1:4" s="97" customFormat="1" ht="6.75" customHeight="1">
      <c r="A7" s="96">
        <v>1</v>
      </c>
      <c r="B7" s="96">
        <v>2</v>
      </c>
      <c r="C7" s="96">
        <v>3</v>
      </c>
      <c r="D7" s="96">
        <v>4</v>
      </c>
    </row>
    <row r="8" spans="1:4" ht="18.75" customHeight="1">
      <c r="A8" s="223" t="s">
        <v>157</v>
      </c>
      <c r="B8" s="223"/>
      <c r="C8" s="98"/>
      <c r="D8" s="168">
        <v>80000</v>
      </c>
    </row>
    <row r="9" spans="1:4" ht="18.75" customHeight="1">
      <c r="A9" s="50" t="s">
        <v>6</v>
      </c>
      <c r="B9" s="65" t="s">
        <v>158</v>
      </c>
      <c r="C9" s="50" t="s">
        <v>159</v>
      </c>
      <c r="D9" s="169"/>
    </row>
    <row r="10" spans="1:4" ht="18.75" customHeight="1">
      <c r="A10" s="46" t="s">
        <v>7</v>
      </c>
      <c r="B10" s="66" t="s">
        <v>160</v>
      </c>
      <c r="C10" s="46" t="s">
        <v>159</v>
      </c>
      <c r="D10" s="170"/>
    </row>
    <row r="11" spans="1:4" ht="51">
      <c r="A11" s="46" t="s">
        <v>8</v>
      </c>
      <c r="B11" s="99" t="s">
        <v>161</v>
      </c>
      <c r="C11" s="46" t="s">
        <v>162</v>
      </c>
      <c r="D11" s="170"/>
    </row>
    <row r="12" spans="1:4" ht="18.75" customHeight="1">
      <c r="A12" s="46" t="s">
        <v>0</v>
      </c>
      <c r="B12" s="66" t="s">
        <v>163</v>
      </c>
      <c r="C12" s="46" t="s">
        <v>164</v>
      </c>
      <c r="D12" s="170"/>
    </row>
    <row r="13" spans="1:4" ht="18.75" customHeight="1">
      <c r="A13" s="46" t="s">
        <v>165</v>
      </c>
      <c r="B13" s="66" t="s">
        <v>166</v>
      </c>
      <c r="C13" s="46" t="s">
        <v>207</v>
      </c>
      <c r="D13" s="170"/>
    </row>
    <row r="14" spans="1:4" ht="18.75" customHeight="1">
      <c r="A14" s="46" t="s">
        <v>167</v>
      </c>
      <c r="B14" s="66" t="s">
        <v>168</v>
      </c>
      <c r="C14" s="46" t="s">
        <v>169</v>
      </c>
      <c r="D14" s="170"/>
    </row>
    <row r="15" spans="1:4" ht="18.75" customHeight="1">
      <c r="A15" s="46" t="s">
        <v>170</v>
      </c>
      <c r="B15" s="66" t="s">
        <v>171</v>
      </c>
      <c r="C15" s="46" t="s">
        <v>172</v>
      </c>
      <c r="D15" s="170"/>
    </row>
    <row r="16" spans="1:4" ht="44.25" customHeight="1">
      <c r="A16" s="46" t="s">
        <v>173</v>
      </c>
      <c r="B16" s="99" t="s">
        <v>174</v>
      </c>
      <c r="C16" s="46" t="s">
        <v>175</v>
      </c>
      <c r="D16" s="170"/>
    </row>
    <row r="17" spans="1:4" ht="18.75" customHeight="1">
      <c r="A17" s="46" t="s">
        <v>176</v>
      </c>
      <c r="B17" s="66" t="s">
        <v>177</v>
      </c>
      <c r="C17" s="46" t="s">
        <v>178</v>
      </c>
      <c r="D17" s="170"/>
    </row>
    <row r="18" spans="1:4" ht="18.75" customHeight="1">
      <c r="A18" s="46" t="s">
        <v>179</v>
      </c>
      <c r="B18" s="66" t="s">
        <v>180</v>
      </c>
      <c r="C18" s="46" t="s">
        <v>181</v>
      </c>
      <c r="D18" s="170"/>
    </row>
    <row r="19" spans="1:4" ht="18.75" customHeight="1">
      <c r="A19" s="46" t="s">
        <v>182</v>
      </c>
      <c r="B19" s="66" t="s">
        <v>183</v>
      </c>
      <c r="C19" s="46" t="s">
        <v>184</v>
      </c>
      <c r="D19" s="170"/>
    </row>
    <row r="20" spans="1:4" ht="18.75" customHeight="1">
      <c r="A20" s="46" t="s">
        <v>185</v>
      </c>
      <c r="B20" s="66" t="s">
        <v>186</v>
      </c>
      <c r="C20" s="46" t="s">
        <v>187</v>
      </c>
      <c r="D20" s="170"/>
    </row>
    <row r="21" spans="1:4" ht="18.75" customHeight="1">
      <c r="A21" s="46" t="s">
        <v>188</v>
      </c>
      <c r="B21" s="66" t="s">
        <v>189</v>
      </c>
      <c r="C21" s="46" t="s">
        <v>190</v>
      </c>
      <c r="D21" s="170">
        <v>80000</v>
      </c>
    </row>
    <row r="22" spans="1:4" ht="18.75" customHeight="1">
      <c r="A22" s="48" t="s">
        <v>191</v>
      </c>
      <c r="B22" s="67" t="s">
        <v>192</v>
      </c>
      <c r="C22" s="48" t="s">
        <v>193</v>
      </c>
      <c r="D22" s="171"/>
    </row>
    <row r="23" spans="1:4" ht="18.75" customHeight="1">
      <c r="A23" s="223" t="s">
        <v>194</v>
      </c>
      <c r="B23" s="223"/>
      <c r="C23" s="98"/>
      <c r="D23" s="168">
        <v>280000</v>
      </c>
    </row>
    <row r="24" spans="1:4" ht="18.75" customHeight="1">
      <c r="A24" s="50" t="s">
        <v>6</v>
      </c>
      <c r="B24" s="65" t="s">
        <v>195</v>
      </c>
      <c r="C24" s="50" t="s">
        <v>196</v>
      </c>
      <c r="D24" s="169">
        <v>280000</v>
      </c>
    </row>
    <row r="25" spans="1:4" ht="18.75" customHeight="1">
      <c r="A25" s="46" t="s">
        <v>7</v>
      </c>
      <c r="B25" s="66" t="s">
        <v>197</v>
      </c>
      <c r="C25" s="46" t="s">
        <v>196</v>
      </c>
      <c r="D25" s="170"/>
    </row>
    <row r="26" spans="1:4" ht="38.25">
      <c r="A26" s="46" t="s">
        <v>8</v>
      </c>
      <c r="B26" s="99" t="s">
        <v>198</v>
      </c>
      <c r="C26" s="46" t="s">
        <v>199</v>
      </c>
      <c r="D26" s="170"/>
    </row>
    <row r="27" spans="1:4" ht="18.75" customHeight="1">
      <c r="A27" s="46" t="s">
        <v>0</v>
      </c>
      <c r="B27" s="66" t="s">
        <v>117</v>
      </c>
      <c r="C27" s="46" t="s">
        <v>200</v>
      </c>
      <c r="D27" s="170"/>
    </row>
    <row r="28" spans="1:4" ht="18.75" customHeight="1">
      <c r="A28" s="46" t="s">
        <v>165</v>
      </c>
      <c r="B28" s="66" t="s">
        <v>201</v>
      </c>
      <c r="C28" s="46" t="s">
        <v>193</v>
      </c>
      <c r="D28" s="170"/>
    </row>
    <row r="29" spans="1:4" ht="18.75" customHeight="1">
      <c r="A29" s="46" t="s">
        <v>179</v>
      </c>
      <c r="B29" s="66" t="s">
        <v>119</v>
      </c>
      <c r="C29" s="46" t="s">
        <v>202</v>
      </c>
      <c r="D29" s="170"/>
    </row>
    <row r="30" spans="1:4" ht="18.75" customHeight="1">
      <c r="A30" s="46" t="s">
        <v>182</v>
      </c>
      <c r="B30" s="66" t="s">
        <v>203</v>
      </c>
      <c r="C30" s="46" t="s">
        <v>204</v>
      </c>
      <c r="D30" s="170"/>
    </row>
    <row r="31" spans="1:4" ht="18.75" customHeight="1">
      <c r="A31" s="48" t="s">
        <v>185</v>
      </c>
      <c r="B31" s="67" t="s">
        <v>205</v>
      </c>
      <c r="C31" s="48" t="s">
        <v>206</v>
      </c>
      <c r="D31" s="171"/>
    </row>
    <row r="32" spans="1:4" ht="7.5" customHeight="1">
      <c r="A32" s="100"/>
      <c r="B32" s="5"/>
      <c r="C32" s="5"/>
      <c r="D32" s="5"/>
    </row>
    <row r="33" spans="1:6" ht="12.75">
      <c r="A33" s="101"/>
      <c r="B33" s="102"/>
      <c r="C33" s="102"/>
      <c r="D33" s="102"/>
      <c r="E33" s="55"/>
      <c r="F33" s="55"/>
    </row>
    <row r="34" spans="1:6" ht="12.75">
      <c r="A34" s="222" t="s">
        <v>208</v>
      </c>
      <c r="B34" s="222"/>
      <c r="C34" s="222"/>
      <c r="D34" s="222"/>
      <c r="E34" s="222"/>
      <c r="F34" s="222"/>
    </row>
    <row r="35" spans="1:6" ht="22.5" customHeight="1">
      <c r="A35" s="222"/>
      <c r="B35" s="222"/>
      <c r="C35" s="222"/>
      <c r="D35" s="222"/>
      <c r="E35" s="222"/>
      <c r="F35" s="222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4
do Uchwały Nr XII/70/2007
Rady Gminy w Wilczycach
z dnia 28 grudnia 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defaultGridColor="0" zoomScalePageLayoutView="0" colorId="8" workbookViewId="0" topLeftCell="A1">
      <selection activeCell="F14" sqref="F1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25" t="s">
        <v>56</v>
      </c>
      <c r="B1" s="225"/>
      <c r="C1" s="225"/>
      <c r="D1" s="225"/>
      <c r="E1" s="225"/>
      <c r="F1" s="225"/>
      <c r="G1" s="225"/>
      <c r="H1" s="225"/>
      <c r="I1" s="225"/>
      <c r="J1" s="225"/>
    </row>
    <row r="2" ht="12.75">
      <c r="J2" s="7" t="s">
        <v>14</v>
      </c>
    </row>
    <row r="3" spans="1:10" s="4" customFormat="1" ht="20.25" customHeight="1">
      <c r="A3" s="220" t="s">
        <v>1</v>
      </c>
      <c r="B3" s="227" t="s">
        <v>2</v>
      </c>
      <c r="C3" s="227" t="s">
        <v>3</v>
      </c>
      <c r="D3" s="221" t="s">
        <v>40</v>
      </c>
      <c r="E3" s="221" t="s">
        <v>39</v>
      </c>
      <c r="F3" s="221" t="s">
        <v>27</v>
      </c>
      <c r="G3" s="221"/>
      <c r="H3" s="221"/>
      <c r="I3" s="221"/>
      <c r="J3" s="221"/>
    </row>
    <row r="4" spans="1:10" s="4" customFormat="1" ht="20.25" customHeight="1">
      <c r="A4" s="220"/>
      <c r="B4" s="228"/>
      <c r="C4" s="228"/>
      <c r="D4" s="220"/>
      <c r="E4" s="221"/>
      <c r="F4" s="221" t="s">
        <v>37</v>
      </c>
      <c r="G4" s="221" t="s">
        <v>5</v>
      </c>
      <c r="H4" s="221"/>
      <c r="I4" s="221"/>
      <c r="J4" s="221" t="s">
        <v>38</v>
      </c>
    </row>
    <row r="5" spans="1:10" s="4" customFormat="1" ht="65.25" customHeight="1">
      <c r="A5" s="220"/>
      <c r="B5" s="229"/>
      <c r="C5" s="229"/>
      <c r="D5" s="220"/>
      <c r="E5" s="221"/>
      <c r="F5" s="221"/>
      <c r="G5" s="10" t="s">
        <v>34</v>
      </c>
      <c r="H5" s="10" t="s">
        <v>35</v>
      </c>
      <c r="I5" s="10" t="s">
        <v>36</v>
      </c>
      <c r="J5" s="221"/>
    </row>
    <row r="6" spans="1:10" ht="9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19.5" customHeight="1">
      <c r="A7" s="13">
        <v>750</v>
      </c>
      <c r="B7" s="13">
        <v>75011</v>
      </c>
      <c r="C7" s="13">
        <v>2010</v>
      </c>
      <c r="D7" s="172">
        <v>55030</v>
      </c>
      <c r="E7" s="172">
        <v>55030</v>
      </c>
      <c r="F7" s="172">
        <v>55030</v>
      </c>
      <c r="G7" s="172">
        <v>46030</v>
      </c>
      <c r="H7" s="172">
        <v>9000</v>
      </c>
      <c r="I7" s="172"/>
      <c r="J7" s="172"/>
    </row>
    <row r="8" spans="1:10" ht="19.5" customHeight="1">
      <c r="A8" s="14">
        <v>751</v>
      </c>
      <c r="B8" s="14">
        <v>75101</v>
      </c>
      <c r="C8" s="14">
        <v>2010</v>
      </c>
      <c r="D8" s="114">
        <v>656</v>
      </c>
      <c r="E8" s="114">
        <v>656</v>
      </c>
      <c r="F8" s="114">
        <v>656</v>
      </c>
      <c r="G8" s="114">
        <v>548</v>
      </c>
      <c r="H8" s="114">
        <v>108</v>
      </c>
      <c r="I8" s="114"/>
      <c r="J8" s="114"/>
    </row>
    <row r="9" spans="1:10" ht="19.5" customHeight="1">
      <c r="A9" s="14">
        <v>852</v>
      </c>
      <c r="B9" s="14">
        <v>85212</v>
      </c>
      <c r="C9" s="14">
        <v>2010</v>
      </c>
      <c r="D9" s="114">
        <v>1248882</v>
      </c>
      <c r="E9" s="114">
        <v>1248882</v>
      </c>
      <c r="F9" s="114">
        <v>1248882</v>
      </c>
      <c r="G9" s="114">
        <v>19850</v>
      </c>
      <c r="H9" s="114">
        <v>19071</v>
      </c>
      <c r="I9" s="114"/>
      <c r="J9" s="114"/>
    </row>
    <row r="10" spans="1:10" ht="19.5" customHeight="1">
      <c r="A10" s="14">
        <v>852</v>
      </c>
      <c r="B10" s="14">
        <v>85213</v>
      </c>
      <c r="C10" s="14">
        <v>2010</v>
      </c>
      <c r="D10" s="114">
        <v>17175</v>
      </c>
      <c r="E10" s="114">
        <v>17175</v>
      </c>
      <c r="F10" s="114">
        <v>17175</v>
      </c>
      <c r="G10" s="114"/>
      <c r="H10" s="114">
        <v>17175</v>
      </c>
      <c r="I10" s="114"/>
      <c r="J10" s="114"/>
    </row>
    <row r="11" spans="1:10" ht="19.5" customHeight="1">
      <c r="A11" s="14">
        <v>852</v>
      </c>
      <c r="B11" s="14">
        <v>85214</v>
      </c>
      <c r="C11" s="14">
        <v>2010</v>
      </c>
      <c r="D11" s="114">
        <v>100235</v>
      </c>
      <c r="E11" s="114">
        <v>100235</v>
      </c>
      <c r="F11" s="114">
        <v>100235</v>
      </c>
      <c r="G11" s="114"/>
      <c r="H11" s="114"/>
      <c r="I11" s="114"/>
      <c r="J11" s="114"/>
    </row>
    <row r="12" spans="1:10" ht="19.5" customHeight="1">
      <c r="A12" s="14"/>
      <c r="B12" s="14"/>
      <c r="C12" s="14"/>
      <c r="D12" s="114"/>
      <c r="E12" s="114"/>
      <c r="F12" s="114"/>
      <c r="G12" s="114"/>
      <c r="H12" s="114"/>
      <c r="I12" s="114"/>
      <c r="J12" s="114"/>
    </row>
    <row r="13" spans="1:10" ht="19.5" customHeight="1">
      <c r="A13" s="14"/>
      <c r="B13" s="14"/>
      <c r="C13" s="14"/>
      <c r="D13" s="114"/>
      <c r="E13" s="114"/>
      <c r="F13" s="114"/>
      <c r="G13" s="114"/>
      <c r="H13" s="114"/>
      <c r="I13" s="114"/>
      <c r="J13" s="114"/>
    </row>
    <row r="14" spans="1:10" ht="19.5" customHeight="1">
      <c r="A14" s="14"/>
      <c r="B14" s="14"/>
      <c r="C14" s="14"/>
      <c r="D14" s="114"/>
      <c r="E14" s="114"/>
      <c r="F14" s="114"/>
      <c r="G14" s="114"/>
      <c r="H14" s="114"/>
      <c r="I14" s="114"/>
      <c r="J14" s="114"/>
    </row>
    <row r="15" spans="1:10" ht="19.5" customHeight="1">
      <c r="A15" s="14"/>
      <c r="B15" s="14"/>
      <c r="C15" s="14"/>
      <c r="D15" s="114"/>
      <c r="E15" s="114"/>
      <c r="F15" s="114"/>
      <c r="G15" s="114"/>
      <c r="H15" s="114"/>
      <c r="I15" s="114"/>
      <c r="J15" s="114"/>
    </row>
    <row r="16" spans="1:10" ht="19.5" customHeight="1">
      <c r="A16" s="14"/>
      <c r="B16" s="14"/>
      <c r="C16" s="14"/>
      <c r="D16" s="114"/>
      <c r="E16" s="114"/>
      <c r="F16" s="114"/>
      <c r="G16" s="114"/>
      <c r="H16" s="114"/>
      <c r="I16" s="114"/>
      <c r="J16" s="114"/>
    </row>
    <row r="17" spans="1:10" ht="19.5" customHeight="1">
      <c r="A17" s="14"/>
      <c r="B17" s="14"/>
      <c r="C17" s="14"/>
      <c r="D17" s="114"/>
      <c r="E17" s="114"/>
      <c r="F17" s="114"/>
      <c r="G17" s="114"/>
      <c r="H17" s="114"/>
      <c r="I17" s="114"/>
      <c r="J17" s="114"/>
    </row>
    <row r="18" spans="1:10" ht="19.5" customHeight="1">
      <c r="A18" s="15"/>
      <c r="B18" s="15"/>
      <c r="C18" s="15"/>
      <c r="D18" s="116"/>
      <c r="E18" s="116"/>
      <c r="F18" s="116"/>
      <c r="G18" s="116"/>
      <c r="H18" s="116"/>
      <c r="I18" s="116"/>
      <c r="J18" s="116"/>
    </row>
    <row r="19" spans="1:10" ht="19.5" customHeight="1">
      <c r="A19" s="226" t="s">
        <v>381</v>
      </c>
      <c r="B19" s="226"/>
      <c r="C19" s="226"/>
      <c r="D19" s="226"/>
      <c r="E19" s="177">
        <v>1421978</v>
      </c>
      <c r="F19" s="177">
        <v>1421978</v>
      </c>
      <c r="G19" s="177">
        <v>66428</v>
      </c>
      <c r="H19" s="177">
        <v>45354</v>
      </c>
      <c r="I19" s="12"/>
      <c r="J19" s="12"/>
    </row>
  </sheetData>
  <sheetProtection/>
  <mergeCells count="11">
    <mergeCell ref="A19:D19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5
do Uchwały Nr XII/70/2007
Rady Gminy  w Wilczycach
z dnia 28 grudnia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J8" sqref="J8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07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25" t="s">
        <v>406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08"/>
    </row>
    <row r="3" ht="12.75">
      <c r="M3" s="235" t="s">
        <v>14</v>
      </c>
    </row>
    <row r="4" spans="1:82" ht="20.25" customHeight="1">
      <c r="A4" s="236" t="s">
        <v>69</v>
      </c>
      <c r="B4" s="220" t="s">
        <v>1</v>
      </c>
      <c r="C4" s="227" t="s">
        <v>2</v>
      </c>
      <c r="D4" s="221" t="s">
        <v>407</v>
      </c>
      <c r="E4" s="237" t="s">
        <v>3</v>
      </c>
      <c r="F4" s="221" t="s">
        <v>39</v>
      </c>
      <c r="G4" s="221" t="s">
        <v>27</v>
      </c>
      <c r="H4" s="221"/>
      <c r="I4" s="221"/>
      <c r="J4" s="221"/>
      <c r="K4" s="221"/>
      <c r="L4" s="221"/>
      <c r="M4" s="221"/>
      <c r="CA4" s="1"/>
      <c r="CB4" s="1"/>
      <c r="CC4" s="1"/>
      <c r="CD4" s="1"/>
    </row>
    <row r="5" spans="1:82" ht="18" customHeight="1">
      <c r="A5" s="238"/>
      <c r="B5" s="220"/>
      <c r="C5" s="228"/>
      <c r="D5" s="220"/>
      <c r="E5" s="239"/>
      <c r="F5" s="221"/>
      <c r="G5" s="221" t="s">
        <v>37</v>
      </c>
      <c r="H5" s="221" t="s">
        <v>5</v>
      </c>
      <c r="I5" s="221"/>
      <c r="J5" s="221"/>
      <c r="K5" s="221"/>
      <c r="L5" s="221"/>
      <c r="M5" s="221" t="s">
        <v>38</v>
      </c>
      <c r="CA5" s="1"/>
      <c r="CB5" s="1"/>
      <c r="CC5" s="1"/>
      <c r="CD5" s="1"/>
    </row>
    <row r="6" spans="1:82" ht="69" customHeight="1">
      <c r="A6" s="240"/>
      <c r="B6" s="220"/>
      <c r="C6" s="229"/>
      <c r="D6" s="220"/>
      <c r="E6" s="239"/>
      <c r="F6" s="221"/>
      <c r="G6" s="221"/>
      <c r="H6" s="10" t="s">
        <v>34</v>
      </c>
      <c r="I6" s="10" t="s">
        <v>35</v>
      </c>
      <c r="J6" s="10" t="s">
        <v>36</v>
      </c>
      <c r="K6" s="10" t="s">
        <v>408</v>
      </c>
      <c r="L6" s="10" t="s">
        <v>409</v>
      </c>
      <c r="M6" s="221"/>
      <c r="CA6" s="1"/>
      <c r="CB6" s="1"/>
      <c r="CC6" s="1"/>
      <c r="CD6" s="1"/>
    </row>
    <row r="7" spans="1:82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CA7" s="1"/>
      <c r="CB7" s="1"/>
      <c r="CC7" s="1"/>
      <c r="CD7" s="1"/>
    </row>
    <row r="8" spans="1:82" ht="50.25" customHeight="1">
      <c r="A8" s="241" t="s">
        <v>410</v>
      </c>
      <c r="B8" s="242"/>
      <c r="C8" s="243"/>
      <c r="D8" s="244"/>
      <c r="E8" s="245"/>
      <c r="F8" s="246"/>
      <c r="G8" s="246"/>
      <c r="H8" s="246"/>
      <c r="I8" s="246"/>
      <c r="J8" s="246"/>
      <c r="K8" s="246"/>
      <c r="L8" s="246"/>
      <c r="M8" s="246"/>
      <c r="CA8" s="1"/>
      <c r="CB8" s="1"/>
      <c r="CC8" s="1"/>
      <c r="CD8" s="1"/>
    </row>
    <row r="9" spans="1:82" ht="19.5" customHeight="1">
      <c r="A9" s="14"/>
      <c r="B9" s="14">
        <v>600</v>
      </c>
      <c r="C9" s="14">
        <v>60014</v>
      </c>
      <c r="D9" s="14"/>
      <c r="E9" s="247">
        <v>2320</v>
      </c>
      <c r="F9" s="248">
        <v>70000</v>
      </c>
      <c r="G9" s="248">
        <v>70000</v>
      </c>
      <c r="H9" s="248"/>
      <c r="I9" s="248"/>
      <c r="J9" s="248">
        <v>70000</v>
      </c>
      <c r="K9" s="248"/>
      <c r="L9" s="248"/>
      <c r="M9" s="248"/>
      <c r="CA9" s="1"/>
      <c r="CB9" s="1"/>
      <c r="CC9" s="1"/>
      <c r="CD9" s="1"/>
    </row>
    <row r="10" spans="1:82" ht="19.5" customHeight="1">
      <c r="A10" s="15"/>
      <c r="B10" s="15"/>
      <c r="C10" s="15"/>
      <c r="D10" s="15"/>
      <c r="E10" s="249"/>
      <c r="F10" s="250"/>
      <c r="G10" s="250"/>
      <c r="H10" s="250"/>
      <c r="I10" s="250"/>
      <c r="J10" s="250"/>
      <c r="K10" s="250"/>
      <c r="L10" s="250"/>
      <c r="M10" s="250"/>
      <c r="CA10" s="1"/>
      <c r="CB10" s="1"/>
      <c r="CC10" s="1"/>
      <c r="CD10" s="1"/>
    </row>
    <row r="11" spans="1:82" ht="51.75" customHeight="1">
      <c r="A11" s="251" t="s">
        <v>411</v>
      </c>
      <c r="B11" s="252"/>
      <c r="C11" s="253"/>
      <c r="D11" s="244"/>
      <c r="E11" s="245"/>
      <c r="F11" s="246"/>
      <c r="G11" s="246"/>
      <c r="H11" s="246"/>
      <c r="I11" s="246"/>
      <c r="J11" s="246"/>
      <c r="K11" s="246"/>
      <c r="L11" s="246"/>
      <c r="M11" s="246"/>
      <c r="CA11" s="1"/>
      <c r="CB11" s="1"/>
      <c r="CC11" s="1"/>
      <c r="CD11" s="1"/>
    </row>
    <row r="12" spans="1:82" ht="19.5" customHeight="1">
      <c r="A12" s="14"/>
      <c r="B12" s="14"/>
      <c r="C12" s="14"/>
      <c r="D12" s="14"/>
      <c r="E12" s="247"/>
      <c r="F12" s="248"/>
      <c r="G12" s="248"/>
      <c r="H12" s="248"/>
      <c r="I12" s="248"/>
      <c r="J12" s="248"/>
      <c r="K12" s="248"/>
      <c r="L12" s="248"/>
      <c r="M12" s="248"/>
      <c r="CA12" s="1"/>
      <c r="CB12" s="1"/>
      <c r="CC12" s="1"/>
      <c r="CD12" s="1"/>
    </row>
    <row r="13" spans="1:82" ht="19.5" customHeight="1">
      <c r="A13" s="15"/>
      <c r="B13" s="15"/>
      <c r="C13" s="15"/>
      <c r="D13" s="15"/>
      <c r="E13" s="249"/>
      <c r="F13" s="250"/>
      <c r="G13" s="250"/>
      <c r="H13" s="250"/>
      <c r="I13" s="250"/>
      <c r="J13" s="250"/>
      <c r="K13" s="250"/>
      <c r="L13" s="250"/>
      <c r="M13" s="250"/>
      <c r="CA13" s="1"/>
      <c r="CB13" s="1"/>
      <c r="CC13" s="1"/>
      <c r="CD13" s="1"/>
    </row>
    <row r="14" spans="1:82" ht="51.75" customHeight="1">
      <c r="A14" s="251" t="s">
        <v>412</v>
      </c>
      <c r="B14" s="252"/>
      <c r="C14" s="253"/>
      <c r="D14" s="244"/>
      <c r="E14" s="245"/>
      <c r="F14" s="246"/>
      <c r="G14" s="246"/>
      <c r="H14" s="246"/>
      <c r="I14" s="246"/>
      <c r="J14" s="246"/>
      <c r="K14" s="246"/>
      <c r="L14" s="246"/>
      <c r="M14" s="246"/>
      <c r="CA14" s="1"/>
      <c r="CB14" s="1"/>
      <c r="CC14" s="1"/>
      <c r="CD14" s="1"/>
    </row>
    <row r="15" spans="1:82" ht="19.5" customHeight="1">
      <c r="A15" s="14"/>
      <c r="B15" s="14"/>
      <c r="C15" s="14"/>
      <c r="D15" s="14"/>
      <c r="E15" s="247"/>
      <c r="F15" s="248"/>
      <c r="G15" s="248"/>
      <c r="H15" s="248"/>
      <c r="I15" s="248"/>
      <c r="J15" s="248"/>
      <c r="K15" s="248"/>
      <c r="L15" s="248"/>
      <c r="M15" s="248"/>
      <c r="CA15" s="1"/>
      <c r="CB15" s="1"/>
      <c r="CC15" s="1"/>
      <c r="CD15" s="1"/>
    </row>
    <row r="16" spans="1:82" ht="19.5" customHeight="1">
      <c r="A16" s="15"/>
      <c r="B16" s="15"/>
      <c r="C16" s="15"/>
      <c r="D16" s="15"/>
      <c r="E16" s="249"/>
      <c r="F16" s="250"/>
      <c r="G16" s="250"/>
      <c r="H16" s="250"/>
      <c r="I16" s="250"/>
      <c r="J16" s="250"/>
      <c r="K16" s="250"/>
      <c r="L16" s="250"/>
      <c r="M16" s="250"/>
      <c r="CA16" s="1"/>
      <c r="CB16" s="1"/>
      <c r="CC16" s="1"/>
      <c r="CD16" s="1"/>
    </row>
    <row r="17" spans="1:82" ht="24.75" customHeight="1">
      <c r="A17" s="226" t="s">
        <v>44</v>
      </c>
      <c r="B17" s="226"/>
      <c r="C17" s="226"/>
      <c r="D17" s="254"/>
      <c r="E17" s="255"/>
      <c r="F17" s="254">
        <v>70000</v>
      </c>
      <c r="G17" s="254">
        <v>70000</v>
      </c>
      <c r="H17" s="254"/>
      <c r="I17" s="254"/>
      <c r="J17" s="254">
        <v>70000</v>
      </c>
      <c r="K17" s="254"/>
      <c r="L17" s="254"/>
      <c r="M17" s="254"/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6
do Uchwały Nr XII/70/2007
Rady Gminy w Wilczycach
z dnia  28 grudnia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3">
      <selection activeCell="F19" sqref="F18:F1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75390625" style="0" customWidth="1"/>
    <col min="4" max="4" width="13.875" style="0" customWidth="1"/>
    <col min="5" max="5" width="9.625" style="0" bestFit="1" customWidth="1"/>
    <col min="6" max="6" width="9.625" style="0" customWidth="1"/>
    <col min="7" max="7" width="10.25390625" style="0" customWidth="1"/>
    <col min="8" max="8" width="10.125" style="0" customWidth="1"/>
    <col min="9" max="9" width="12.375" style="0" customWidth="1"/>
  </cols>
  <sheetData>
    <row r="1" spans="1:9" ht="16.5">
      <c r="A1" s="231" t="s">
        <v>71</v>
      </c>
      <c r="B1" s="231"/>
      <c r="C1" s="231"/>
      <c r="D1" s="231"/>
      <c r="E1" s="231"/>
      <c r="F1" s="231"/>
      <c r="G1" s="231"/>
      <c r="H1" s="231"/>
      <c r="I1" s="231"/>
    </row>
    <row r="2" spans="1:9" ht="16.5">
      <c r="A2" s="231" t="s">
        <v>72</v>
      </c>
      <c r="B2" s="231"/>
      <c r="C2" s="231"/>
      <c r="D2" s="231"/>
      <c r="E2" s="231"/>
      <c r="F2" s="231"/>
      <c r="G2" s="231"/>
      <c r="H2" s="231"/>
      <c r="I2" s="231"/>
    </row>
    <row r="3" spans="1:9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220" t="s">
        <v>18</v>
      </c>
      <c r="B5" s="220" t="s">
        <v>59</v>
      </c>
      <c r="C5" s="221" t="s">
        <v>1</v>
      </c>
      <c r="D5" s="221" t="s">
        <v>61</v>
      </c>
      <c r="E5" s="221" t="s">
        <v>73</v>
      </c>
      <c r="F5" s="221"/>
      <c r="G5" s="221" t="s">
        <v>65</v>
      </c>
      <c r="H5" s="221"/>
      <c r="I5" s="221" t="s">
        <v>67</v>
      </c>
    </row>
    <row r="6" spans="1:9" ht="15" customHeight="1">
      <c r="A6" s="220"/>
      <c r="B6" s="220"/>
      <c r="C6" s="221"/>
      <c r="D6" s="221"/>
      <c r="E6" s="221" t="s">
        <v>74</v>
      </c>
      <c r="F6" s="221" t="s">
        <v>75</v>
      </c>
      <c r="G6" s="221" t="s">
        <v>74</v>
      </c>
      <c r="H6" s="221" t="s">
        <v>76</v>
      </c>
      <c r="I6" s="221"/>
    </row>
    <row r="7" spans="1:9" ht="15" customHeight="1">
      <c r="A7" s="220"/>
      <c r="B7" s="220"/>
      <c r="C7" s="221"/>
      <c r="D7" s="221"/>
      <c r="E7" s="221"/>
      <c r="F7" s="221"/>
      <c r="G7" s="221"/>
      <c r="H7" s="221"/>
      <c r="I7" s="221"/>
    </row>
    <row r="8" spans="1:9" ht="15" customHeight="1">
      <c r="A8" s="220"/>
      <c r="B8" s="220"/>
      <c r="C8" s="221"/>
      <c r="D8" s="221"/>
      <c r="E8" s="221"/>
      <c r="F8" s="221"/>
      <c r="G8" s="221"/>
      <c r="H8" s="221"/>
      <c r="I8" s="221"/>
    </row>
    <row r="9" spans="1:9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21.75" customHeight="1">
      <c r="A10" s="17" t="s">
        <v>60</v>
      </c>
      <c r="B10" s="13" t="s">
        <v>77</v>
      </c>
      <c r="C10" s="13"/>
      <c r="D10" s="179">
        <v>5000</v>
      </c>
      <c r="E10" s="179">
        <v>525000</v>
      </c>
      <c r="F10" s="179">
        <v>245000</v>
      </c>
      <c r="G10" s="179">
        <v>525000</v>
      </c>
      <c r="H10" s="179"/>
      <c r="I10" s="179">
        <v>5000</v>
      </c>
    </row>
    <row r="11" spans="1:9" ht="21.75" customHeight="1">
      <c r="A11" s="18"/>
      <c r="B11" s="56" t="s">
        <v>5</v>
      </c>
      <c r="C11" s="56"/>
      <c r="D11" s="180"/>
      <c r="E11" s="180"/>
      <c r="F11" s="180"/>
      <c r="G11" s="180"/>
      <c r="H11" s="180"/>
      <c r="I11" s="180"/>
    </row>
    <row r="12" spans="1:9" ht="21.75" customHeight="1">
      <c r="A12" s="18"/>
      <c r="B12" s="57" t="s">
        <v>390</v>
      </c>
      <c r="C12" s="57">
        <v>400</v>
      </c>
      <c r="D12" s="180">
        <v>5000</v>
      </c>
      <c r="E12" s="180">
        <v>460000</v>
      </c>
      <c r="F12" s="180">
        <v>185000</v>
      </c>
      <c r="G12" s="180">
        <v>460000</v>
      </c>
      <c r="H12" s="180">
        <v>0</v>
      </c>
      <c r="I12" s="180">
        <v>5000</v>
      </c>
    </row>
    <row r="13" spans="1:9" ht="21.75" customHeight="1">
      <c r="A13" s="18"/>
      <c r="B13" s="57" t="s">
        <v>391</v>
      </c>
      <c r="C13" s="57">
        <v>600</v>
      </c>
      <c r="D13" s="180">
        <v>0</v>
      </c>
      <c r="E13" s="180">
        <v>60000</v>
      </c>
      <c r="F13" s="180">
        <v>60000</v>
      </c>
      <c r="G13" s="180">
        <v>60000</v>
      </c>
      <c r="H13" s="180"/>
      <c r="I13" s="180"/>
    </row>
    <row r="14" spans="1:9" ht="21.75" customHeight="1">
      <c r="A14" s="18"/>
      <c r="B14" s="57" t="s">
        <v>392</v>
      </c>
      <c r="C14" s="57">
        <v>900</v>
      </c>
      <c r="D14" s="180">
        <v>0</v>
      </c>
      <c r="E14" s="180">
        <v>5000</v>
      </c>
      <c r="F14" s="180"/>
      <c r="G14" s="180">
        <v>5000</v>
      </c>
      <c r="H14" s="180"/>
      <c r="I14" s="180"/>
    </row>
    <row r="15" spans="1:9" ht="21.75" customHeight="1">
      <c r="A15" s="58"/>
      <c r="B15" s="59"/>
      <c r="C15" s="59"/>
      <c r="D15" s="116"/>
      <c r="E15" s="116"/>
      <c r="F15" s="116"/>
      <c r="G15" s="116"/>
      <c r="H15" s="116"/>
      <c r="I15" s="116"/>
    </row>
    <row r="16" spans="1:9" ht="21.75" customHeight="1">
      <c r="A16" s="17"/>
      <c r="B16" s="13"/>
      <c r="C16" s="13"/>
      <c r="D16" s="172"/>
      <c r="E16" s="172"/>
      <c r="F16" s="172"/>
      <c r="G16" s="172"/>
      <c r="H16" s="172"/>
      <c r="I16" s="172"/>
    </row>
    <row r="17" spans="1:9" ht="21.75" customHeight="1">
      <c r="A17" s="18"/>
      <c r="B17" s="56"/>
      <c r="C17" s="56"/>
      <c r="D17" s="14"/>
      <c r="E17" s="14"/>
      <c r="F17" s="14"/>
      <c r="G17" s="14"/>
      <c r="H17" s="14"/>
      <c r="I17" s="14"/>
    </row>
    <row r="18" spans="1:9" ht="21.75" customHeight="1">
      <c r="A18" s="18"/>
      <c r="B18" s="57"/>
      <c r="C18" s="57"/>
      <c r="D18" s="14"/>
      <c r="E18" s="14"/>
      <c r="F18" s="14"/>
      <c r="G18" s="14"/>
      <c r="H18" s="14"/>
      <c r="I18" s="14"/>
    </row>
    <row r="19" spans="1:9" ht="21.75" customHeight="1">
      <c r="A19" s="18"/>
      <c r="B19" s="57"/>
      <c r="C19" s="57"/>
      <c r="D19" s="14"/>
      <c r="E19" s="14"/>
      <c r="F19" s="14"/>
      <c r="G19" s="14"/>
      <c r="H19" s="14"/>
      <c r="I19" s="14"/>
    </row>
    <row r="20" spans="1:9" ht="21.75" customHeight="1">
      <c r="A20" s="18"/>
      <c r="B20" s="57"/>
      <c r="C20" s="57"/>
      <c r="D20" s="14"/>
      <c r="E20" s="14"/>
      <c r="F20" s="14"/>
      <c r="G20" s="14"/>
      <c r="H20" s="14"/>
      <c r="I20" s="14"/>
    </row>
    <row r="21" spans="1:9" ht="21.75" customHeight="1">
      <c r="A21" s="58"/>
      <c r="B21" s="59"/>
      <c r="C21" s="59"/>
      <c r="D21" s="15"/>
      <c r="E21" s="15"/>
      <c r="F21" s="15"/>
      <c r="G21" s="15"/>
      <c r="H21" s="15"/>
      <c r="I21" s="15"/>
    </row>
    <row r="22" spans="1:9" ht="21.75" customHeight="1">
      <c r="A22" s="17"/>
      <c r="B22" s="13"/>
      <c r="C22" s="13"/>
      <c r="D22" s="13"/>
      <c r="E22" s="13"/>
      <c r="F22" s="13"/>
      <c r="G22" s="13"/>
      <c r="H22" s="13"/>
      <c r="I22" s="13"/>
    </row>
    <row r="23" spans="1:9" ht="21.75" customHeight="1">
      <c r="A23" s="14"/>
      <c r="B23" s="56"/>
      <c r="C23" s="56"/>
      <c r="D23" s="14"/>
      <c r="E23" s="14"/>
      <c r="F23" s="18"/>
      <c r="G23" s="14"/>
      <c r="H23" s="14"/>
      <c r="I23" s="14"/>
    </row>
    <row r="24" spans="1:9" ht="21.75" customHeight="1">
      <c r="A24" s="14"/>
      <c r="B24" s="57"/>
      <c r="C24" s="57"/>
      <c r="D24" s="14"/>
      <c r="E24" s="14"/>
      <c r="F24" s="18"/>
      <c r="G24" s="14"/>
      <c r="H24" s="14"/>
      <c r="I24" s="14"/>
    </row>
    <row r="25" spans="1:9" ht="21.75" customHeight="1">
      <c r="A25" s="14"/>
      <c r="B25" s="57"/>
      <c r="C25" s="57"/>
      <c r="D25" s="14"/>
      <c r="E25" s="14"/>
      <c r="F25" s="18"/>
      <c r="G25" s="14"/>
      <c r="H25" s="14"/>
      <c r="I25" s="14"/>
    </row>
    <row r="26" spans="1:9" ht="21.75" customHeight="1">
      <c r="A26" s="14"/>
      <c r="B26" s="57"/>
      <c r="C26" s="57"/>
      <c r="D26" s="14"/>
      <c r="E26" s="14"/>
      <c r="F26" s="18"/>
      <c r="G26" s="14"/>
      <c r="H26" s="14"/>
      <c r="I26" s="14"/>
    </row>
    <row r="27" spans="1:9" ht="21.75" customHeight="1">
      <c r="A27" s="15"/>
      <c r="B27" s="59"/>
      <c r="C27" s="59"/>
      <c r="D27" s="15"/>
      <c r="E27" s="15"/>
      <c r="F27" s="58"/>
      <c r="G27" s="15"/>
      <c r="H27" s="15"/>
      <c r="I27" s="15"/>
    </row>
    <row r="28" spans="1:9" s="33" customFormat="1" ht="21.75" customHeight="1">
      <c r="A28" s="230" t="s">
        <v>44</v>
      </c>
      <c r="B28" s="230"/>
      <c r="C28" s="34"/>
      <c r="D28" s="181">
        <v>5000</v>
      </c>
      <c r="E28" s="181">
        <v>525000</v>
      </c>
      <c r="F28" s="181">
        <v>245000</v>
      </c>
      <c r="G28" s="181">
        <v>525000</v>
      </c>
      <c r="H28" s="181">
        <v>0</v>
      </c>
      <c r="I28" s="181">
        <v>5000</v>
      </c>
    </row>
    <row r="29" ht="4.5" customHeight="1"/>
    <row r="30" ht="14.25">
      <c r="A30" t="s">
        <v>85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7
do Uchwały Nr XII/70/2007
Rady Gminy  w Wilczycach
z dnia  28 grudnia 2007 r.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24" t="s">
        <v>78</v>
      </c>
      <c r="B1" s="224"/>
      <c r="C1" s="224"/>
      <c r="D1" s="224"/>
      <c r="E1" s="224"/>
      <c r="F1" s="224"/>
    </row>
    <row r="2" spans="4:6" ht="19.5" customHeight="1">
      <c r="D2" s="38"/>
      <c r="E2" s="38"/>
      <c r="F2" s="38"/>
    </row>
    <row r="3" spans="4:6" ht="19.5" customHeight="1">
      <c r="D3" s="1"/>
      <c r="E3" s="1"/>
      <c r="F3" s="60" t="s">
        <v>14</v>
      </c>
    </row>
    <row r="4" spans="1:6" ht="19.5" customHeight="1">
      <c r="A4" s="220" t="s">
        <v>18</v>
      </c>
      <c r="B4" s="220" t="s">
        <v>1</v>
      </c>
      <c r="C4" s="220" t="s">
        <v>2</v>
      </c>
      <c r="D4" s="221" t="s">
        <v>79</v>
      </c>
      <c r="E4" s="221" t="s">
        <v>80</v>
      </c>
      <c r="F4" s="221" t="s">
        <v>81</v>
      </c>
    </row>
    <row r="5" spans="1:6" ht="19.5" customHeight="1">
      <c r="A5" s="220"/>
      <c r="B5" s="220"/>
      <c r="C5" s="220"/>
      <c r="D5" s="221"/>
      <c r="E5" s="221"/>
      <c r="F5" s="221"/>
    </row>
    <row r="6" spans="1:6" ht="19.5" customHeight="1">
      <c r="A6" s="220"/>
      <c r="B6" s="220"/>
      <c r="C6" s="220"/>
      <c r="D6" s="221"/>
      <c r="E6" s="221"/>
      <c r="F6" s="221"/>
    </row>
    <row r="7" spans="1:6" ht="7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30" customHeight="1">
      <c r="A8" s="61">
        <v>1</v>
      </c>
      <c r="B8" s="61">
        <v>600</v>
      </c>
      <c r="C8" s="61">
        <v>60016</v>
      </c>
      <c r="D8" s="61" t="s">
        <v>382</v>
      </c>
      <c r="E8" s="61" t="s">
        <v>383</v>
      </c>
      <c r="F8" s="174">
        <v>35000</v>
      </c>
    </row>
    <row r="9" spans="1:6" ht="30" customHeight="1">
      <c r="A9" s="62">
        <v>2</v>
      </c>
      <c r="B9" s="62">
        <v>600</v>
      </c>
      <c r="C9" s="62">
        <v>60017</v>
      </c>
      <c r="D9" s="61" t="s">
        <v>382</v>
      </c>
      <c r="E9" s="62" t="s">
        <v>384</v>
      </c>
      <c r="F9" s="175">
        <v>25000</v>
      </c>
    </row>
    <row r="10" spans="1:6" ht="30" customHeight="1">
      <c r="A10" s="62">
        <v>3</v>
      </c>
      <c r="B10" s="62">
        <v>400</v>
      </c>
      <c r="C10" s="62">
        <v>40002</v>
      </c>
      <c r="D10" s="61" t="s">
        <v>382</v>
      </c>
      <c r="E10" s="62" t="s">
        <v>385</v>
      </c>
      <c r="F10" s="175">
        <v>185000</v>
      </c>
    </row>
    <row r="11" spans="1:6" ht="30" customHeight="1">
      <c r="A11" s="62"/>
      <c r="B11" s="62"/>
      <c r="C11" s="62"/>
      <c r="D11" s="62"/>
      <c r="E11" s="62"/>
      <c r="F11" s="175"/>
    </row>
    <row r="12" spans="1:6" ht="30" customHeight="1">
      <c r="A12" s="63"/>
      <c r="B12" s="63"/>
      <c r="C12" s="63"/>
      <c r="D12" s="63"/>
      <c r="E12" s="63"/>
      <c r="F12" s="176"/>
    </row>
    <row r="13" spans="1:6" s="1" customFormat="1" ht="30" customHeight="1">
      <c r="A13" s="232" t="s">
        <v>44</v>
      </c>
      <c r="B13" s="233"/>
      <c r="C13" s="233"/>
      <c r="D13" s="234"/>
      <c r="E13" s="64"/>
      <c r="F13" s="177">
        <v>245000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Nr XII/70/2007
Rady Gminy w Wilczycach
z dnia  28 grudnia 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5" sqref="D4:D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19" t="s">
        <v>82</v>
      </c>
      <c r="B1" s="219"/>
      <c r="C1" s="219"/>
      <c r="D1" s="219"/>
      <c r="E1" s="219"/>
    </row>
    <row r="2" spans="4:5" ht="19.5" customHeight="1">
      <c r="D2" s="38"/>
      <c r="E2" s="38"/>
    </row>
    <row r="3" ht="19.5" customHeight="1">
      <c r="E3" s="60" t="s">
        <v>14</v>
      </c>
    </row>
    <row r="4" spans="1:5" ht="19.5" customHeight="1">
      <c r="A4" s="40" t="s">
        <v>18</v>
      </c>
      <c r="B4" s="40" t="s">
        <v>1</v>
      </c>
      <c r="C4" s="40" t="s">
        <v>2</v>
      </c>
      <c r="D4" s="40" t="s">
        <v>83</v>
      </c>
      <c r="E4" s="40" t="s">
        <v>84</v>
      </c>
    </row>
    <row r="5" spans="1:5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0" customHeight="1">
      <c r="A6" s="65">
        <v>1</v>
      </c>
      <c r="B6" s="65">
        <v>921</v>
      </c>
      <c r="C6" s="65">
        <v>92116</v>
      </c>
      <c r="D6" s="65" t="s">
        <v>386</v>
      </c>
      <c r="E6" s="169">
        <v>88000</v>
      </c>
    </row>
    <row r="7" spans="1:5" ht="30" customHeight="1">
      <c r="A7" s="66">
        <v>2</v>
      </c>
      <c r="B7" s="66">
        <v>921</v>
      </c>
      <c r="C7" s="66">
        <v>92195</v>
      </c>
      <c r="D7" s="66" t="s">
        <v>386</v>
      </c>
      <c r="E7" s="170">
        <v>13000</v>
      </c>
    </row>
    <row r="8" spans="1:5" ht="40.5" customHeight="1">
      <c r="A8" s="66">
        <v>3</v>
      </c>
      <c r="B8" s="66">
        <v>801</v>
      </c>
      <c r="C8" s="66">
        <v>80101</v>
      </c>
      <c r="D8" s="182" t="s">
        <v>393</v>
      </c>
      <c r="E8" s="170">
        <v>103000</v>
      </c>
    </row>
    <row r="9" spans="1:5" ht="41.25" customHeight="1">
      <c r="A9" s="66">
        <v>4</v>
      </c>
      <c r="B9" s="66">
        <v>801</v>
      </c>
      <c r="C9" s="66">
        <v>80103</v>
      </c>
      <c r="D9" s="182" t="s">
        <v>393</v>
      </c>
      <c r="E9" s="170">
        <v>30000</v>
      </c>
    </row>
    <row r="10" spans="1:5" ht="38.25" customHeight="1">
      <c r="A10" s="67">
        <v>5</v>
      </c>
      <c r="B10" s="67">
        <v>801</v>
      </c>
      <c r="C10" s="67">
        <v>80110</v>
      </c>
      <c r="D10" s="182" t="s">
        <v>393</v>
      </c>
      <c r="E10" s="171">
        <v>130000</v>
      </c>
    </row>
    <row r="11" spans="1:5" ht="30" customHeight="1">
      <c r="A11" s="232" t="s">
        <v>44</v>
      </c>
      <c r="B11" s="233"/>
      <c r="C11" s="233"/>
      <c r="D11" s="234"/>
      <c r="E11" s="177">
        <v>364000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XII/70/2007
Rady Gminy  w Wilczycach
z dnia 28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Wilczyce</cp:lastModifiedBy>
  <cp:lastPrinted>2008-01-02T12:03:56Z</cp:lastPrinted>
  <dcterms:created xsi:type="dcterms:W3CDTF">1998-12-09T13:02:10Z</dcterms:created>
  <dcterms:modified xsi:type="dcterms:W3CDTF">2008-01-02T12:08:40Z</dcterms:modified>
  <cp:category/>
  <cp:version/>
  <cp:contentType/>
  <cp:contentStatus/>
</cp:coreProperties>
</file>